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Ex1.xml" ContentType="application/vnd.ms-office.chartex+xml"/>
  <Override PartName="/xl/charts/style1.xml" ContentType="application/vnd.ms-office.chartstyle+xml"/>
  <Override PartName="/xl/charts/colors1.xml" ContentType="application/vnd.ms-office.chartcolorstyle+xml"/>
  <Override PartName="/xl/charts/chartEx2.xml" ContentType="application/vnd.ms-office.chartex+xml"/>
  <Override PartName="/xl/charts/style2.xml" ContentType="application/vnd.ms-office.chartstyle+xml"/>
  <Override PartName="/xl/charts/colors2.xml" ContentType="application/vnd.ms-office.chartcolorstyle+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harts/chartEx3.xml" ContentType="application/vnd.ms-office.chartex+xml"/>
  <Override PartName="/xl/charts/style3.xml" ContentType="application/vnd.ms-office.chartstyle+xml"/>
  <Override PartName="/xl/charts/colors3.xml" ContentType="application/vnd.ms-office.chartcolorstyle+xml"/>
  <Override PartName="/xl/charts/chartEx4.xml" ContentType="application/vnd.ms-office.chartex+xml"/>
  <Override PartName="/xl/charts/style4.xml" ContentType="application/vnd.ms-office.chartstyle+xml"/>
  <Override PartName="/xl/charts/colors4.xml" ContentType="application/vnd.ms-office.chartcolorstyle+xml"/>
  <Override PartName="/xl/charts/chartEx5.xml" ContentType="application/vnd.ms-office.chartex+xml"/>
  <Override PartName="/xl/charts/style5.xml" ContentType="application/vnd.ms-office.chartstyle+xml"/>
  <Override PartName="/xl/charts/colors5.xml" ContentType="application/vnd.ms-office.chartcolorstyle+xml"/>
  <Override PartName="/xl/theme/themeOverride1.xml" ContentType="application/vnd.openxmlformats-officedocument.themeOverride+xml"/>
  <Override PartName="/xl/drawings/drawing7.xml" ContentType="application/vnd.openxmlformats-officedocument.drawing+xml"/>
  <Override PartName="/xl/charts/chartEx6.xml" ContentType="application/vnd.ms-office.chartex+xml"/>
  <Override PartName="/xl/charts/style6.xml" ContentType="application/vnd.ms-office.chartstyle+xml"/>
  <Override PartName="/xl/charts/colors6.xml" ContentType="application/vnd.ms-office.chartcolorstyle+xml"/>
  <Override PartName="/xl/charts/chartEx7.xml" ContentType="application/vnd.ms-office.chartex+xml"/>
  <Override PartName="/xl/charts/style7.xml" ContentType="application/vnd.ms-office.chartstyle+xml"/>
  <Override PartName="/xl/charts/colors7.xml" ContentType="application/vnd.ms-office.chartcolorstyle+xml"/>
  <Override PartName="/xl/charts/chartEx8.xml" ContentType="application/vnd.ms-office.chartex+xml"/>
  <Override PartName="/xl/charts/style8.xml" ContentType="application/vnd.ms-office.chartstyle+xml"/>
  <Override PartName="/xl/charts/colors8.xml" ContentType="application/vnd.ms-office.chartcolorstyle+xml"/>
  <Override PartName="/xl/theme/themeOverride2.xml" ContentType="application/vnd.openxmlformats-officedocument.themeOverride+xml"/>
  <Override PartName="/xl/drawings/drawing8.xml" ContentType="application/vnd.openxmlformats-officedocument.drawing+xml"/>
  <Override PartName="/xl/charts/chartEx9.xml" ContentType="application/vnd.ms-office.chartex+xml"/>
  <Override PartName="/xl/charts/style9.xml" ContentType="application/vnd.ms-office.chartstyle+xml"/>
  <Override PartName="/xl/charts/colors9.xml" ContentType="application/vnd.ms-office.chartcolorstyle+xml"/>
  <Override PartName="/xl/charts/chartEx10.xml" ContentType="application/vnd.ms-office.chartex+xml"/>
  <Override PartName="/xl/charts/style10.xml" ContentType="application/vnd.ms-office.chartstyle+xml"/>
  <Override PartName="/xl/charts/colors10.xml" ContentType="application/vnd.ms-office.chartcolorstyle+xml"/>
  <Override PartName="/xl/charts/chartEx11.xml" ContentType="application/vnd.ms-office.chartex+xml"/>
  <Override PartName="/xl/charts/style11.xml" ContentType="application/vnd.ms-office.chartstyle+xml"/>
  <Override PartName="/xl/charts/colors11.xml" ContentType="application/vnd.ms-office.chartcolorstyle+xml"/>
  <Override PartName="/xl/theme/themeOverride3.xml" ContentType="application/vnd.openxmlformats-officedocument.themeOverride+xml"/>
  <Override PartName="/xl/drawings/drawing9.xml" ContentType="application/vnd.openxmlformats-officedocument.drawing+xml"/>
  <Override PartName="/xl/charts/chartEx12.xml" ContentType="application/vnd.ms-office.chartex+xml"/>
  <Override PartName="/xl/charts/style12.xml" ContentType="application/vnd.ms-office.chartstyle+xml"/>
  <Override PartName="/xl/charts/colors12.xml" ContentType="application/vnd.ms-office.chartcolorstyle+xml"/>
  <Override PartName="/xl/charts/chartEx13.xml" ContentType="application/vnd.ms-office.chartex+xml"/>
  <Override PartName="/xl/charts/style13.xml" ContentType="application/vnd.ms-office.chartstyle+xml"/>
  <Override PartName="/xl/charts/colors13.xml" ContentType="application/vnd.ms-office.chartcolorstyle+xml"/>
  <Override PartName="/xl/charts/chartEx14.xml" ContentType="application/vnd.ms-office.chartex+xml"/>
  <Override PartName="/xl/charts/style14.xml" ContentType="application/vnd.ms-office.chartstyle+xml"/>
  <Override PartName="/xl/charts/colors14.xml" ContentType="application/vnd.ms-office.chartcolorstyle+xml"/>
  <Override PartName="/xl/theme/themeOverride4.xml" ContentType="application/vnd.openxmlformats-officedocument.themeOverride+xml"/>
  <Override PartName="/xl/drawings/drawing10.xml" ContentType="application/vnd.openxmlformats-officedocument.drawing+xml"/>
  <Override PartName="/xl/charts/chartEx15.xml" ContentType="application/vnd.ms-office.chartex+xml"/>
  <Override PartName="/xl/charts/style15.xml" ContentType="application/vnd.ms-office.chartstyle+xml"/>
  <Override PartName="/xl/charts/colors15.xml" ContentType="application/vnd.ms-office.chartcolorstyle+xml"/>
  <Override PartName="/xl/charts/chartEx16.xml" ContentType="application/vnd.ms-office.chartex+xml"/>
  <Override PartName="/xl/charts/style16.xml" ContentType="application/vnd.ms-office.chartstyle+xml"/>
  <Override PartName="/xl/charts/colors16.xml" ContentType="application/vnd.ms-office.chartcolorstyle+xml"/>
  <Override PartName="/xl/charts/chartEx17.xml" ContentType="application/vnd.ms-office.chartex+xml"/>
  <Override PartName="/xl/charts/style17.xml" ContentType="application/vnd.ms-office.chartstyle+xml"/>
  <Override PartName="/xl/charts/colors17.xml" ContentType="application/vnd.ms-office.chartcolorstyle+xml"/>
  <Override PartName="/xl/theme/themeOverride5.xml" ContentType="application/vnd.openxmlformats-officedocument.themeOverride+xml"/>
  <Override PartName="/xl/drawings/drawing11.xml" ContentType="application/vnd.openxmlformats-officedocument.drawing+xml"/>
  <Override PartName="/xl/charts/chartEx18.xml" ContentType="application/vnd.ms-office.chartex+xml"/>
  <Override PartName="/xl/charts/style18.xml" ContentType="application/vnd.ms-office.chartstyle+xml"/>
  <Override PartName="/xl/charts/colors18.xml" ContentType="application/vnd.ms-office.chartcolorstyle+xml"/>
  <Override PartName="/xl/charts/chartEx19.xml" ContentType="application/vnd.ms-office.chartex+xml"/>
  <Override PartName="/xl/charts/style19.xml" ContentType="application/vnd.ms-office.chartstyle+xml"/>
  <Override PartName="/xl/charts/colors19.xml" ContentType="application/vnd.ms-office.chartcolorstyle+xml"/>
  <Override PartName="/xl/charts/chartEx20.xml" ContentType="application/vnd.ms-office.chartex+xml"/>
  <Override PartName="/xl/charts/style20.xml" ContentType="application/vnd.ms-office.chartstyle+xml"/>
  <Override PartName="/xl/charts/colors20.xml" ContentType="application/vnd.ms-office.chartcolorstyle+xml"/>
  <Override PartName="/xl/theme/themeOverride6.xml" ContentType="application/vnd.openxmlformats-officedocument.themeOverride+xml"/>
  <Override PartName="/xl/drawings/drawing12.xml" ContentType="application/vnd.openxmlformats-officedocument.drawing+xml"/>
  <Override PartName="/xl/drawings/drawing13.xml" ContentType="application/vnd.openxmlformats-officedocument.drawing+xml"/>
  <Override PartName="/xl/charts/chartEx21.xml" ContentType="application/vnd.ms-office.chartex+xml"/>
  <Override PartName="/xl/charts/style21.xml" ContentType="application/vnd.ms-office.chartstyle+xml"/>
  <Override PartName="/xl/charts/colors21.xml" ContentType="application/vnd.ms-office.chartcolorstyle+xml"/>
  <Override PartName="/xl/charts/chartEx22.xml" ContentType="application/vnd.ms-office.chartex+xml"/>
  <Override PartName="/xl/charts/style22.xml" ContentType="application/vnd.ms-office.chartstyle+xml"/>
  <Override PartName="/xl/charts/colors22.xml" ContentType="application/vnd.ms-office.chartcolorstyle+xml"/>
  <Override PartName="/xl/charts/chartEx23.xml" ContentType="application/vnd.ms-office.chartex+xml"/>
  <Override PartName="/xl/charts/style23.xml" ContentType="application/vnd.ms-office.chartstyle+xml"/>
  <Override PartName="/xl/charts/colors23.xml" ContentType="application/vnd.ms-office.chartcolorstyle+xml"/>
  <Override PartName="/xl/theme/themeOverride7.xml" ContentType="application/vnd.openxmlformats-officedocument.themeOverride+xml"/>
  <Override PartName="/xl/drawings/drawing14.xml" ContentType="application/vnd.openxmlformats-officedocument.drawing+xml"/>
  <Override PartName="/xl/charts/chartEx24.xml" ContentType="application/vnd.ms-office.chartex+xml"/>
  <Override PartName="/xl/charts/style24.xml" ContentType="application/vnd.ms-office.chartstyle+xml"/>
  <Override PartName="/xl/charts/colors24.xml" ContentType="application/vnd.ms-office.chartcolorstyle+xml"/>
  <Override PartName="/xl/charts/chartEx25.xml" ContentType="application/vnd.ms-office.chartex+xml"/>
  <Override PartName="/xl/charts/style25.xml" ContentType="application/vnd.ms-office.chartstyle+xml"/>
  <Override PartName="/xl/charts/colors25.xml" ContentType="application/vnd.ms-office.chartcolorstyle+xml"/>
  <Override PartName="/xl/charts/chartEx26.xml" ContentType="application/vnd.ms-office.chartex+xml"/>
  <Override PartName="/xl/charts/style26.xml" ContentType="application/vnd.ms-office.chartstyle+xml"/>
  <Override PartName="/xl/charts/colors26.xml" ContentType="application/vnd.ms-office.chartcolorstyle+xml"/>
  <Override PartName="/xl/theme/themeOverride8.xml" ContentType="application/vnd.openxmlformats-officedocument.themeOverride+xml"/>
  <Override PartName="/xl/drawings/drawing15.xml" ContentType="application/vnd.openxmlformats-officedocument.drawing+xml"/>
  <Override PartName="/xl/charts/chartEx27.xml" ContentType="application/vnd.ms-office.chartex+xml"/>
  <Override PartName="/xl/charts/style27.xml" ContentType="application/vnd.ms-office.chartstyle+xml"/>
  <Override PartName="/xl/charts/colors27.xml" ContentType="application/vnd.ms-office.chartcolorstyle+xml"/>
  <Override PartName="/xl/charts/chartEx28.xml" ContentType="application/vnd.ms-office.chartex+xml"/>
  <Override PartName="/xl/charts/style28.xml" ContentType="application/vnd.ms-office.chartstyle+xml"/>
  <Override PartName="/xl/charts/colors28.xml" ContentType="application/vnd.ms-office.chartcolorstyle+xml"/>
  <Override PartName="/xl/charts/chartEx29.xml" ContentType="application/vnd.ms-office.chartex+xml"/>
  <Override PartName="/xl/charts/style29.xml" ContentType="application/vnd.ms-office.chartstyle+xml"/>
  <Override PartName="/xl/charts/colors29.xml" ContentType="application/vnd.ms-office.chartcolorstyle+xml"/>
  <Override PartName="/xl/theme/themeOverride9.xml" ContentType="application/vnd.openxmlformats-officedocument.themeOverride+xml"/>
  <Override PartName="/xl/drawings/drawing16.xml" ContentType="application/vnd.openxmlformats-officedocument.drawing+xml"/>
  <Override PartName="/xl/charts/chartEx30.xml" ContentType="application/vnd.ms-office.chartex+xml"/>
  <Override PartName="/xl/charts/style30.xml" ContentType="application/vnd.ms-office.chartstyle+xml"/>
  <Override PartName="/xl/charts/colors30.xml" ContentType="application/vnd.ms-office.chartcolorstyle+xml"/>
  <Override PartName="/xl/charts/chartEx31.xml" ContentType="application/vnd.ms-office.chartex+xml"/>
  <Override PartName="/xl/charts/style31.xml" ContentType="application/vnd.ms-office.chartstyle+xml"/>
  <Override PartName="/xl/charts/colors31.xml" ContentType="application/vnd.ms-office.chartcolorstyle+xml"/>
  <Override PartName="/xl/charts/chartEx32.xml" ContentType="application/vnd.ms-office.chartex+xml"/>
  <Override PartName="/xl/charts/style32.xml" ContentType="application/vnd.ms-office.chartstyle+xml"/>
  <Override PartName="/xl/charts/colors32.xml" ContentType="application/vnd.ms-office.chartcolorstyle+xml"/>
  <Override PartName="/xl/theme/themeOverride10.xml" ContentType="application/vnd.openxmlformats-officedocument.themeOverride+xml"/>
  <Override PartName="/xl/drawings/drawing17.xml" ContentType="application/vnd.openxmlformats-officedocument.drawing+xml"/>
  <Override PartName="/xl/charts/chartEx33.xml" ContentType="application/vnd.ms-office.chartex+xml"/>
  <Override PartName="/xl/charts/style33.xml" ContentType="application/vnd.ms-office.chartstyle+xml"/>
  <Override PartName="/xl/charts/colors33.xml" ContentType="application/vnd.ms-office.chartcolorstyle+xml"/>
  <Override PartName="/xl/charts/chartEx34.xml" ContentType="application/vnd.ms-office.chartex+xml"/>
  <Override PartName="/xl/charts/style34.xml" ContentType="application/vnd.ms-office.chartstyle+xml"/>
  <Override PartName="/xl/charts/colors34.xml" ContentType="application/vnd.ms-office.chartcolorstyle+xml"/>
  <Override PartName="/xl/charts/chartEx35.xml" ContentType="application/vnd.ms-office.chartex+xml"/>
  <Override PartName="/xl/charts/style35.xml" ContentType="application/vnd.ms-office.chartstyle+xml"/>
  <Override PartName="/xl/charts/colors35.xml" ContentType="application/vnd.ms-office.chartcolorstyle+xml"/>
  <Override PartName="/xl/theme/themeOverride11.xml" ContentType="application/vnd.openxmlformats-officedocument.themeOverride+xml"/>
  <Override PartName="/xl/drawings/drawing18.xml" ContentType="application/vnd.openxmlformats-officedocument.drawing+xml"/>
  <Override PartName="/xl/charts/chartEx36.xml" ContentType="application/vnd.ms-office.chartex+xml"/>
  <Override PartName="/xl/charts/style36.xml" ContentType="application/vnd.ms-office.chartstyle+xml"/>
  <Override PartName="/xl/charts/colors36.xml" ContentType="application/vnd.ms-office.chartcolorstyle+xml"/>
  <Override PartName="/xl/charts/chartEx37.xml" ContentType="application/vnd.ms-office.chartex+xml"/>
  <Override PartName="/xl/charts/style37.xml" ContentType="application/vnd.ms-office.chartstyle+xml"/>
  <Override PartName="/xl/charts/colors37.xml" ContentType="application/vnd.ms-office.chartcolorstyle+xml"/>
  <Override PartName="/xl/charts/chartEx38.xml" ContentType="application/vnd.ms-office.chartex+xml"/>
  <Override PartName="/xl/charts/style38.xml" ContentType="application/vnd.ms-office.chartstyle+xml"/>
  <Override PartName="/xl/charts/colors38.xml" ContentType="application/vnd.ms-office.chartcolorstyle+xml"/>
  <Override PartName="/xl/theme/themeOverride12.xml" ContentType="application/vnd.openxmlformats-officedocument.themeOverrid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430"/>
  <workbookPr defaultThemeVersion="166925"/>
  <mc:AlternateContent xmlns:mc="http://schemas.openxmlformats.org/markup-compatibility/2006">
    <mc:Choice Requires="x15">
      <x15ac:absPath xmlns:x15ac="http://schemas.microsoft.com/office/spreadsheetml/2010/11/ac" url="C:\Users\tcacr\Documents\NASA\Trending\Hurricanes\"/>
    </mc:Choice>
  </mc:AlternateContent>
  <xr:revisionPtr revIDLastSave="0" documentId="13_ncr:1_{D5C5F499-410F-4352-8922-BE16285A0E7B}" xr6:coauthVersionLast="45" xr6:coauthVersionMax="45" xr10:uidLastSave="{00000000-0000-0000-0000-000000000000}"/>
  <bookViews>
    <workbookView xWindow="-120" yWindow="-120" windowWidth="29040" windowHeight="15840" xr2:uid="{49AF0EC0-5EB1-4CD6-AD5A-A0DD7964AC0A}"/>
  </bookViews>
  <sheets>
    <sheet name="Read Me" sheetId="39" r:id="rId1"/>
    <sheet name="Demo, score = 0" sheetId="48" r:id="rId2"/>
    <sheet name="METHOD, calculation" sheetId="4" r:id="rId3"/>
    <sheet name="METHOD, interpretation" sheetId="29" r:id="rId4"/>
    <sheet name="DATA, US Hurricane events" sheetId="15" r:id="rId5"/>
    <sheet name="RESULTS, All" sheetId="19" r:id="rId6"/>
    <sheet name="RESULTS, &gt;1900, All" sheetId="42" r:id="rId7"/>
    <sheet name="RESULTS, All Cat 3, 4, &amp; 5" sheetId="23" r:id="rId8"/>
    <sheet name="RESULTS, &gt;1900, Cat 3, 4, &amp; 5" sheetId="45" r:id="rId9"/>
    <sheet name="RESULTS, Categories 4 &amp; 5" sheetId="24" r:id="rId10"/>
    <sheet name="RESULTS, &gt;1900, Cat 4 &amp; 5" sheetId="46" r:id="rId11"/>
    <sheet name="DATA, Weather Radar History" sheetId="38" r:id="rId12"/>
    <sheet name="RESULTS, No radar (1851-1941)" sheetId="32" r:id="rId13"/>
    <sheet name="RESULTS, With radar (1942-2018)" sheetId="33" r:id="rId14"/>
    <sheet name="RESULTS, Early radar (1942-58)" sheetId="34" r:id="rId15"/>
    <sheet name="RESULTS, Nat Warn (1959-76)" sheetId="35" r:id="rId16"/>
    <sheet name="RESULTS, WSR-74 (1977-91)" sheetId="36" r:id="rId17"/>
    <sheet name="RESULTS, Doppler (1992-2018)" sheetId="37" r:id="rId18"/>
  </sheets>
  <definedNames>
    <definedName name="_xlchart.v1.0" hidden="1">'Read Me'!$K$2:$K$44</definedName>
    <definedName name="_xlchart.v1.1" hidden="1">'Read Me'!$K$2:$K$44</definedName>
    <definedName name="_xlchart.v1.10" hidden="1">'RESULTS, All Cat 3, 4, &amp; 5'!$D$4:$D$95</definedName>
    <definedName name="_xlchart.v1.11" hidden="1">'RESULTS, &gt;1900, Cat 3, 4, &amp; 5'!$D$4:$D$69</definedName>
    <definedName name="_xlchart.v1.12" hidden="1">'RESULTS, &gt;1900, Cat 3, 4, &amp; 5'!$D$4:$D$69</definedName>
    <definedName name="_xlchart.v1.13" hidden="1">'RESULTS, &gt;1900, Cat 3, 4, &amp; 5'!$D$4:$D$69</definedName>
    <definedName name="_xlchart.v1.14" hidden="1">'RESULTS, Categories 4 &amp; 5'!$D$4:$D$31</definedName>
    <definedName name="_xlchart.v1.15" hidden="1">'RESULTS, Categories 4 &amp; 5'!$D$4:$D$31</definedName>
    <definedName name="_xlchart.v1.16" hidden="1">'RESULTS, Categories 4 &amp; 5'!$D$4:$D$31</definedName>
    <definedName name="_xlchart.v1.17" hidden="1">'RESULTS, &gt;1900, Cat 4 &amp; 5'!$D$4:$D$26</definedName>
    <definedName name="_xlchart.v1.18" hidden="1">'RESULTS, &gt;1900, Cat 4 &amp; 5'!$D$4:$D$26</definedName>
    <definedName name="_xlchart.v1.19" hidden="1">'RESULTS, &gt;1900, Cat 4 &amp; 5'!$D$4:$D$26</definedName>
    <definedName name="_xlchart.v1.2" hidden="1">'RESULTS, All'!$D$4:$D$297</definedName>
    <definedName name="_xlchart.v1.20" hidden="1">'RESULTS, No radar (1851-1941)'!$D$4:$D$173</definedName>
    <definedName name="_xlchart.v1.21" hidden="1">'RESULTS, No radar (1851-1941)'!$D$4:$D$173</definedName>
    <definedName name="_xlchart.v1.22" hidden="1">'RESULTS, No radar (1851-1941)'!$D$4:$D$173</definedName>
    <definedName name="_xlchart.v1.23" hidden="1">'RESULTS, With radar (1942-2018)'!$D$4:$D$127</definedName>
    <definedName name="_xlchart.v1.24" hidden="1">'RESULTS, With radar (1942-2018)'!$D$4:$D$127</definedName>
    <definedName name="_xlchart.v1.25" hidden="1">'RESULTS, With radar (1942-2018)'!$D$4:$D$127</definedName>
    <definedName name="_xlchart.v1.26" hidden="1">'RESULTS, Early radar (1942-58)'!$D$4:$D$37</definedName>
    <definedName name="_xlchart.v1.27" hidden="1">'RESULTS, Early radar (1942-58)'!$D$4:$D$37</definedName>
    <definedName name="_xlchart.v1.28" hidden="1">'RESULTS, Early radar (1942-58)'!$D$4:$D$37</definedName>
    <definedName name="_xlchart.v1.29" hidden="1">'RESULTS, Nat Warn (1959-76)'!$D$4:$D$29</definedName>
    <definedName name="_xlchart.v1.3" hidden="1">'RESULTS, All'!$D$4:$D$297</definedName>
    <definedName name="_xlchart.v1.30" hidden="1">'RESULTS, Nat Warn (1959-76)'!$D$4:$D$29</definedName>
    <definedName name="_xlchart.v1.31" hidden="1">'RESULTS, Nat Warn (1959-76)'!$D$4:$D$29</definedName>
    <definedName name="_xlchart.v1.32" hidden="1">'RESULTS, WSR-74 (1977-91)'!$D$4:$D$24</definedName>
    <definedName name="_xlchart.v1.33" hidden="1">'RESULTS, WSR-74 (1977-91)'!$D$4:$D$24</definedName>
    <definedName name="_xlchart.v1.34" hidden="1">'RESULTS, WSR-74 (1977-91)'!$D$4:$D$24</definedName>
    <definedName name="_xlchart.v1.35" hidden="1">'RESULTS, WSR-74 (1977-91)'!$D$4:$D$24</definedName>
    <definedName name="_xlchart.v1.36" hidden="1">'RESULTS, Doppler (1992-2018)'!$D$4:$D$46</definedName>
    <definedName name="_xlchart.v1.37" hidden="1">'RESULTS, Doppler (1992-2018)'!$D$4:$D$46</definedName>
    <definedName name="_xlchart.v1.38" hidden="1">'RESULTS, Doppler (1992-2018)'!$D$4:$D$46</definedName>
    <definedName name="_xlchart.v1.4" hidden="1">'RESULTS, All'!$D$4:$D$297</definedName>
    <definedName name="_xlchart.v1.5" hidden="1">'RESULTS, &gt;1900, All'!$D$4:$D$201</definedName>
    <definedName name="_xlchart.v1.6" hidden="1">'RESULTS, &gt;1900, All'!$D$4:$D$201</definedName>
    <definedName name="_xlchart.v1.7" hidden="1">'RESULTS, &gt;1900, All'!$D$4:$D$201</definedName>
    <definedName name="_xlchart.v1.8" hidden="1">'RESULTS, All Cat 3, 4, &amp; 5'!$D$4:$D$95</definedName>
    <definedName name="_xlchart.v1.9" hidden="1">'RESULTS, All Cat 3, 4, &amp; 5'!$D$4:$D$95</definedName>
    <definedName name="_xlnm.Print_Area" localSheetId="4">'DATA, US Hurricane events'!$H$1:$Q$40</definedName>
    <definedName name="_xlnm.Print_Area" localSheetId="11">'DATA, Weather Radar History'!$A$1:$E$13</definedName>
    <definedName name="_xlnm.Print_Area" localSheetId="1">'Demo, score = 0'!$B$1:$I$40</definedName>
    <definedName name="_xlnm.Print_Area" localSheetId="2">'METHOD, calculation'!$B$1:$T$63</definedName>
    <definedName name="_xlnm.Print_Area" localSheetId="3">'METHOD, interpretation'!$A$1:$N$30</definedName>
    <definedName name="_xlnm.Print_Area" localSheetId="6">'RESULTS, &gt;1900, All'!$A$1:$O$30</definedName>
    <definedName name="_xlnm.Print_Area" localSheetId="8">'RESULTS, &gt;1900, Cat 3, 4, &amp; 5'!$A$1:$O$29</definedName>
    <definedName name="_xlnm.Print_Area" localSheetId="10">'RESULTS, &gt;1900, Cat 4 &amp; 5'!$A$1:$O$25</definedName>
    <definedName name="_xlnm.Print_Area" localSheetId="5">'RESULTS, All'!$A$1:$O$27</definedName>
    <definedName name="_xlnm.Print_Area" localSheetId="7">'RESULTS, All Cat 3, 4, &amp; 5'!$A$1:$O$30</definedName>
    <definedName name="_xlnm.Print_Area" localSheetId="9">'RESULTS, Categories 4 &amp; 5'!$A$1:$O$30</definedName>
    <definedName name="_xlnm.Print_Area" localSheetId="17">'RESULTS, Doppler (1992-2018)'!$A$1:$O$30</definedName>
    <definedName name="_xlnm.Print_Area" localSheetId="14">'RESULTS, Early radar (1942-58)'!$A$1:$O$30</definedName>
    <definedName name="_xlnm.Print_Area" localSheetId="15">'RESULTS, Nat Warn (1959-76)'!$A$1:$O$30</definedName>
    <definedName name="_xlnm.Print_Area" localSheetId="12">'RESULTS, No radar (1851-1941)'!$A$1:$O$30</definedName>
    <definedName name="_xlnm.Print_Area" localSheetId="13">'RESULTS, With radar (1942-2018)'!$A$1:$O$30</definedName>
    <definedName name="_xlnm.Print_Area" localSheetId="16">'RESULTS, WSR-74 (1977-91)'!$A$1:$O$30</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17" i="48" l="1"/>
  <c r="G18" i="48"/>
  <c r="D18" i="48"/>
  <c r="E16" i="48"/>
  <c r="E15" i="48"/>
  <c r="E14" i="48"/>
  <c r="E13" i="48"/>
  <c r="E12" i="48"/>
  <c r="E11" i="48"/>
  <c r="E10" i="48"/>
  <c r="E9" i="48"/>
  <c r="E8" i="48"/>
  <c r="E7" i="48"/>
  <c r="E18" i="48" l="1"/>
  <c r="H18" i="48" s="1"/>
  <c r="I27" i="46"/>
  <c r="H27" i="46"/>
  <c r="I32" i="24"/>
  <c r="H32" i="24"/>
  <c r="F202" i="42"/>
  <c r="G202" i="42"/>
  <c r="H202" i="42"/>
  <c r="I202" i="42"/>
  <c r="E202" i="42"/>
  <c r="F298" i="19"/>
  <c r="G298" i="19"/>
  <c r="H298" i="19"/>
  <c r="I298" i="19"/>
  <c r="E298" i="19"/>
  <c r="A27" i="46" l="1"/>
  <c r="J26" i="46"/>
  <c r="J25" i="46"/>
  <c r="J24" i="46"/>
  <c r="J23" i="46"/>
  <c r="J22" i="46"/>
  <c r="J21" i="46"/>
  <c r="J20" i="46"/>
  <c r="J19" i="46"/>
  <c r="J18" i="46"/>
  <c r="J17" i="46"/>
  <c r="J16" i="46"/>
  <c r="J15" i="46"/>
  <c r="J14" i="46"/>
  <c r="J13" i="46"/>
  <c r="J12" i="46"/>
  <c r="J11" i="46"/>
  <c r="J10" i="46"/>
  <c r="J9" i="46"/>
  <c r="J8" i="46"/>
  <c r="J7" i="46"/>
  <c r="J6" i="46"/>
  <c r="J5" i="46"/>
  <c r="J4" i="46"/>
  <c r="M3" i="46"/>
  <c r="M4" i="46" s="1"/>
  <c r="I70" i="45"/>
  <c r="H70" i="45"/>
  <c r="G70" i="45"/>
  <c r="A70" i="45"/>
  <c r="J69" i="45"/>
  <c r="J68" i="45"/>
  <c r="J67" i="45"/>
  <c r="J66" i="45"/>
  <c r="J65" i="45"/>
  <c r="J64" i="45"/>
  <c r="J63" i="45"/>
  <c r="J62" i="45"/>
  <c r="J61" i="45"/>
  <c r="J60" i="45"/>
  <c r="J59" i="45"/>
  <c r="J58" i="45"/>
  <c r="J57" i="45"/>
  <c r="J56" i="45"/>
  <c r="J55" i="45"/>
  <c r="J54" i="45"/>
  <c r="J53" i="45"/>
  <c r="J52" i="45"/>
  <c r="J51" i="45"/>
  <c r="J50" i="45"/>
  <c r="J49" i="45"/>
  <c r="J48" i="45"/>
  <c r="J47" i="45"/>
  <c r="J46" i="45"/>
  <c r="J45" i="45"/>
  <c r="J44" i="45"/>
  <c r="J43" i="45"/>
  <c r="J42" i="45"/>
  <c r="J41" i="45"/>
  <c r="J40" i="45"/>
  <c r="J39" i="45"/>
  <c r="J38" i="45"/>
  <c r="J37" i="45"/>
  <c r="J36" i="45"/>
  <c r="J35" i="45"/>
  <c r="J34" i="45"/>
  <c r="J33" i="45"/>
  <c r="J32" i="45"/>
  <c r="J31" i="45"/>
  <c r="J30" i="45"/>
  <c r="J29" i="45"/>
  <c r="J28" i="45"/>
  <c r="J27" i="45"/>
  <c r="J26" i="45"/>
  <c r="J25" i="45"/>
  <c r="J24" i="45"/>
  <c r="J23" i="45"/>
  <c r="J22" i="45"/>
  <c r="J21" i="45"/>
  <c r="J20" i="45"/>
  <c r="J19" i="45"/>
  <c r="J18" i="45"/>
  <c r="J17" i="45"/>
  <c r="J16" i="45"/>
  <c r="J15" i="45"/>
  <c r="J14" i="45"/>
  <c r="J13" i="45"/>
  <c r="J12" i="45"/>
  <c r="J11" i="45"/>
  <c r="J10" i="45"/>
  <c r="J9" i="45"/>
  <c r="J8" i="45"/>
  <c r="J7" i="45"/>
  <c r="J6" i="45"/>
  <c r="J5" i="45"/>
  <c r="J4" i="45"/>
  <c r="M3" i="45"/>
  <c r="M4" i="45" s="1"/>
  <c r="J27" i="46" l="1"/>
  <c r="N3" i="46" s="1"/>
  <c r="O3" i="46" s="1"/>
  <c r="J70" i="45"/>
  <c r="N3" i="45" s="1"/>
  <c r="O3" i="45" s="1"/>
  <c r="M77" i="39" l="1"/>
  <c r="L57" i="39"/>
  <c r="J5" i="42" l="1"/>
  <c r="J7" i="42"/>
  <c r="J10" i="42"/>
  <c r="J11" i="42"/>
  <c r="J13" i="42"/>
  <c r="J15" i="42"/>
  <c r="J19" i="42"/>
  <c r="J21" i="42"/>
  <c r="J23" i="42"/>
  <c r="J26" i="42"/>
  <c r="J27" i="42"/>
  <c r="J29" i="42"/>
  <c r="J31" i="42"/>
  <c r="J35" i="42"/>
  <c r="J37" i="42"/>
  <c r="J39" i="42"/>
  <c r="J42" i="42"/>
  <c r="J43" i="42"/>
  <c r="J45" i="42"/>
  <c r="J47" i="42"/>
  <c r="J51" i="42"/>
  <c r="J53" i="42"/>
  <c r="J55" i="42"/>
  <c r="J58" i="42"/>
  <c r="J59" i="42"/>
  <c r="J61" i="42"/>
  <c r="J63" i="42"/>
  <c r="J67" i="42"/>
  <c r="J69" i="42"/>
  <c r="J71" i="42"/>
  <c r="J74" i="42"/>
  <c r="J75" i="42"/>
  <c r="J77" i="42"/>
  <c r="J79" i="42"/>
  <c r="J83" i="42"/>
  <c r="J85" i="42"/>
  <c r="J87" i="42"/>
  <c r="J90" i="42"/>
  <c r="J91" i="42"/>
  <c r="J93" i="42"/>
  <c r="J95" i="42"/>
  <c r="J99" i="42"/>
  <c r="J101" i="42"/>
  <c r="J103" i="42"/>
  <c r="J106" i="42"/>
  <c r="J107" i="42"/>
  <c r="J109" i="42"/>
  <c r="J111" i="42"/>
  <c r="J115" i="42"/>
  <c r="J117" i="42"/>
  <c r="J119" i="42"/>
  <c r="J122" i="42"/>
  <c r="J123" i="42"/>
  <c r="J125" i="42"/>
  <c r="J127" i="42"/>
  <c r="J131" i="42"/>
  <c r="J133" i="42"/>
  <c r="J135" i="42"/>
  <c r="J138" i="42"/>
  <c r="J139" i="42"/>
  <c r="J141" i="42"/>
  <c r="J143" i="42"/>
  <c r="J147" i="42"/>
  <c r="J149" i="42"/>
  <c r="J151" i="42"/>
  <c r="J154" i="42"/>
  <c r="J155" i="42"/>
  <c r="J157" i="42"/>
  <c r="J159" i="42"/>
  <c r="J163" i="42"/>
  <c r="J165" i="42"/>
  <c r="J167" i="42"/>
  <c r="J170" i="42"/>
  <c r="J171" i="42"/>
  <c r="J175" i="42"/>
  <c r="J179" i="42"/>
  <c r="J183" i="42"/>
  <c r="J187" i="42"/>
  <c r="J191" i="42"/>
  <c r="J195" i="42"/>
  <c r="J199" i="42"/>
  <c r="J4" i="42"/>
  <c r="J6" i="42"/>
  <c r="J8" i="42"/>
  <c r="J9" i="42"/>
  <c r="J12" i="42"/>
  <c r="J14" i="42"/>
  <c r="J16" i="42"/>
  <c r="J17" i="42"/>
  <c r="J18" i="42"/>
  <c r="J20" i="42"/>
  <c r="J22" i="42"/>
  <c r="J24" i="42"/>
  <c r="J25" i="42"/>
  <c r="J28" i="42"/>
  <c r="J30" i="42"/>
  <c r="J32" i="42"/>
  <c r="J33" i="42"/>
  <c r="J34" i="42"/>
  <c r="J36" i="42"/>
  <c r="J38" i="42"/>
  <c r="J40" i="42"/>
  <c r="J41" i="42"/>
  <c r="J44" i="42"/>
  <c r="J46" i="42"/>
  <c r="J48" i="42"/>
  <c r="J49" i="42"/>
  <c r="J50" i="42"/>
  <c r="J52" i="42"/>
  <c r="J54" i="42"/>
  <c r="J56" i="42"/>
  <c r="J57" i="42"/>
  <c r="J60" i="42"/>
  <c r="J62" i="42"/>
  <c r="J64" i="42"/>
  <c r="J65" i="42"/>
  <c r="J66" i="42"/>
  <c r="J68" i="42"/>
  <c r="J70" i="42"/>
  <c r="J72" i="42"/>
  <c r="J73" i="42"/>
  <c r="J76" i="42"/>
  <c r="J78" i="42"/>
  <c r="J80" i="42"/>
  <c r="J81" i="42"/>
  <c r="J82" i="42"/>
  <c r="J84" i="42"/>
  <c r="J86" i="42"/>
  <c r="J88" i="42"/>
  <c r="J89" i="42"/>
  <c r="J92" i="42"/>
  <c r="J94" i="42"/>
  <c r="J96" i="42"/>
  <c r="J97" i="42"/>
  <c r="J98" i="42"/>
  <c r="J100" i="42"/>
  <c r="J102" i="42"/>
  <c r="J104" i="42"/>
  <c r="J105" i="42"/>
  <c r="J108" i="42"/>
  <c r="J110" i="42"/>
  <c r="J112" i="42"/>
  <c r="J113" i="42"/>
  <c r="J114" i="42"/>
  <c r="J116" i="42"/>
  <c r="J118" i="42"/>
  <c r="J120" i="42"/>
  <c r="J121" i="42"/>
  <c r="J124" i="42"/>
  <c r="J126" i="42"/>
  <c r="J128" i="42"/>
  <c r="J129" i="42"/>
  <c r="J130" i="42"/>
  <c r="J132" i="42"/>
  <c r="J134" i="42"/>
  <c r="J136" i="42"/>
  <c r="J137" i="42"/>
  <c r="J140" i="42"/>
  <c r="J142" i="42"/>
  <c r="J144" i="42"/>
  <c r="J145" i="42"/>
  <c r="J146" i="42"/>
  <c r="J148" i="42"/>
  <c r="J150" i="42"/>
  <c r="J152" i="42"/>
  <c r="J153" i="42"/>
  <c r="J156" i="42"/>
  <c r="J158" i="42"/>
  <c r="J160" i="42"/>
  <c r="J161" i="42"/>
  <c r="J162" i="42"/>
  <c r="J164" i="42"/>
  <c r="J166" i="42"/>
  <c r="J168" i="42"/>
  <c r="J169" i="42"/>
  <c r="J172" i="42"/>
  <c r="J173" i="42"/>
  <c r="J174" i="42"/>
  <c r="J176" i="42"/>
  <c r="J177" i="42"/>
  <c r="J178" i="42"/>
  <c r="J180" i="42"/>
  <c r="J181" i="42"/>
  <c r="J182" i="42"/>
  <c r="J184" i="42"/>
  <c r="J185" i="42"/>
  <c r="J186" i="42"/>
  <c r="J188" i="42"/>
  <c r="J189" i="42"/>
  <c r="J190" i="42"/>
  <c r="J192" i="42"/>
  <c r="J193" i="42"/>
  <c r="J194" i="42"/>
  <c r="J196" i="42"/>
  <c r="J197" i="42"/>
  <c r="J198" i="42"/>
  <c r="J200" i="42"/>
  <c r="J201" i="42"/>
  <c r="A202" i="42"/>
  <c r="M3" i="42"/>
  <c r="M4" i="42" s="1"/>
  <c r="J202" i="42" l="1"/>
  <c r="N3" i="42" s="1"/>
  <c r="O3" i="42" s="1"/>
  <c r="A47" i="37" l="1"/>
  <c r="J46" i="37"/>
  <c r="J45" i="37"/>
  <c r="J44" i="37"/>
  <c r="J43" i="37"/>
  <c r="J42" i="37"/>
  <c r="J41" i="37"/>
  <c r="J40" i="37"/>
  <c r="J39" i="37"/>
  <c r="J38" i="37"/>
  <c r="J37" i="37"/>
  <c r="J36" i="37"/>
  <c r="J35" i="37"/>
  <c r="J34" i="37"/>
  <c r="J33" i="37"/>
  <c r="J32" i="37"/>
  <c r="J31" i="37"/>
  <c r="J30" i="37"/>
  <c r="J29" i="37"/>
  <c r="J28" i="37"/>
  <c r="J27" i="37"/>
  <c r="J26" i="37"/>
  <c r="J25" i="37"/>
  <c r="J24" i="37"/>
  <c r="J23" i="37"/>
  <c r="J22" i="37"/>
  <c r="J21" i="37"/>
  <c r="J20" i="37"/>
  <c r="J19" i="37"/>
  <c r="J18" i="37"/>
  <c r="J17" i="37"/>
  <c r="J16" i="37"/>
  <c r="J15" i="37"/>
  <c r="J14" i="37"/>
  <c r="J13" i="37"/>
  <c r="J12" i="37"/>
  <c r="J11" i="37"/>
  <c r="J10" i="37"/>
  <c r="J9" i="37"/>
  <c r="J8" i="37"/>
  <c r="J7" i="37"/>
  <c r="J6" i="37"/>
  <c r="J5" i="37"/>
  <c r="J4" i="37"/>
  <c r="M3" i="37"/>
  <c r="M4" i="37" s="1"/>
  <c r="A25" i="36"/>
  <c r="J24" i="36"/>
  <c r="J23" i="36"/>
  <c r="J22" i="36"/>
  <c r="J21" i="36"/>
  <c r="J20" i="36"/>
  <c r="J19" i="36"/>
  <c r="J18" i="36"/>
  <c r="J17" i="36"/>
  <c r="J16" i="36"/>
  <c r="J15" i="36"/>
  <c r="J14" i="36"/>
  <c r="J13" i="36"/>
  <c r="J12" i="36"/>
  <c r="J11" i="36"/>
  <c r="J10" i="36"/>
  <c r="J9" i="36"/>
  <c r="J8" i="36"/>
  <c r="J7" i="36"/>
  <c r="J6" i="36"/>
  <c r="J5" i="36"/>
  <c r="J4" i="36"/>
  <c r="M3" i="36"/>
  <c r="M4" i="36" s="1"/>
  <c r="A30" i="35"/>
  <c r="J29" i="35"/>
  <c r="J28" i="35"/>
  <c r="J27" i="35"/>
  <c r="J26" i="35"/>
  <c r="J25" i="35"/>
  <c r="J24" i="35"/>
  <c r="J23" i="35"/>
  <c r="J22" i="35"/>
  <c r="J21" i="35"/>
  <c r="J20" i="35"/>
  <c r="J19" i="35"/>
  <c r="J18" i="35"/>
  <c r="J17" i="35"/>
  <c r="J16" i="35"/>
  <c r="J15" i="35"/>
  <c r="J14" i="35"/>
  <c r="J13" i="35"/>
  <c r="J12" i="35"/>
  <c r="J11" i="35"/>
  <c r="J10" i="35"/>
  <c r="J9" i="35"/>
  <c r="J8" i="35"/>
  <c r="J7" i="35"/>
  <c r="J6" i="35"/>
  <c r="J5" i="35"/>
  <c r="J4" i="35"/>
  <c r="M3" i="35"/>
  <c r="M4" i="35" s="1"/>
  <c r="A38" i="34"/>
  <c r="J37" i="34"/>
  <c r="J36" i="34"/>
  <c r="J35" i="34"/>
  <c r="J34" i="34"/>
  <c r="J33" i="34"/>
  <c r="J32" i="34"/>
  <c r="J31" i="34"/>
  <c r="J30" i="34"/>
  <c r="J29" i="34"/>
  <c r="J28" i="34"/>
  <c r="J27" i="34"/>
  <c r="J26" i="34"/>
  <c r="J25" i="34"/>
  <c r="J24" i="34"/>
  <c r="J23" i="34"/>
  <c r="J22" i="34"/>
  <c r="J21" i="34"/>
  <c r="J20" i="34"/>
  <c r="J19" i="34"/>
  <c r="J18" i="34"/>
  <c r="J17" i="34"/>
  <c r="J16" i="34"/>
  <c r="J15" i="34"/>
  <c r="J14" i="34"/>
  <c r="J13" i="34"/>
  <c r="J12" i="34"/>
  <c r="J11" i="34"/>
  <c r="J10" i="34"/>
  <c r="J9" i="34"/>
  <c r="J8" i="34"/>
  <c r="J7" i="34"/>
  <c r="J6" i="34"/>
  <c r="J5" i="34"/>
  <c r="J4" i="34"/>
  <c r="M3" i="34"/>
  <c r="M4" i="34" s="1"/>
  <c r="A128" i="33"/>
  <c r="J127" i="33"/>
  <c r="J126" i="33"/>
  <c r="J125" i="33"/>
  <c r="J124" i="33"/>
  <c r="J123" i="33"/>
  <c r="J122" i="33"/>
  <c r="J121" i="33"/>
  <c r="J120" i="33"/>
  <c r="J119" i="33"/>
  <c r="J118" i="33"/>
  <c r="J117" i="33"/>
  <c r="J116" i="33"/>
  <c r="J115" i="33"/>
  <c r="J114" i="33"/>
  <c r="J113" i="33"/>
  <c r="J112" i="33"/>
  <c r="J111" i="33"/>
  <c r="J110" i="33"/>
  <c r="J109" i="33"/>
  <c r="J108" i="33"/>
  <c r="J107" i="33"/>
  <c r="J106" i="33"/>
  <c r="J105" i="33"/>
  <c r="J104" i="33"/>
  <c r="J103" i="33"/>
  <c r="J102" i="33"/>
  <c r="J101" i="33"/>
  <c r="J100" i="33"/>
  <c r="J99" i="33"/>
  <c r="J98" i="33"/>
  <c r="J97" i="33"/>
  <c r="J96" i="33"/>
  <c r="J95" i="33"/>
  <c r="J94" i="33"/>
  <c r="J93" i="33"/>
  <c r="J92" i="33"/>
  <c r="J91" i="33"/>
  <c r="J90" i="33"/>
  <c r="J89" i="33"/>
  <c r="J88" i="33"/>
  <c r="J87" i="33"/>
  <c r="J86" i="33"/>
  <c r="J85" i="33"/>
  <c r="J84" i="33"/>
  <c r="J83" i="33"/>
  <c r="J82" i="33"/>
  <c r="J81" i="33"/>
  <c r="J80" i="33"/>
  <c r="J79" i="33"/>
  <c r="J78" i="33"/>
  <c r="J77" i="33"/>
  <c r="J76" i="33"/>
  <c r="J75" i="33"/>
  <c r="J74" i="33"/>
  <c r="J73" i="33"/>
  <c r="J72" i="33"/>
  <c r="J71" i="33"/>
  <c r="J70" i="33"/>
  <c r="J69" i="33"/>
  <c r="J68" i="33"/>
  <c r="J67" i="33"/>
  <c r="J66" i="33"/>
  <c r="J65" i="33"/>
  <c r="J64" i="33"/>
  <c r="J63" i="33"/>
  <c r="J62" i="33"/>
  <c r="J61" i="33"/>
  <c r="J60" i="33"/>
  <c r="J59" i="33"/>
  <c r="J58" i="33"/>
  <c r="J57" i="33"/>
  <c r="J56" i="33"/>
  <c r="J55" i="33"/>
  <c r="J54" i="33"/>
  <c r="J53" i="33"/>
  <c r="J52" i="33"/>
  <c r="J51" i="33"/>
  <c r="J50" i="33"/>
  <c r="J49" i="33"/>
  <c r="J48" i="33"/>
  <c r="J47" i="33"/>
  <c r="J46" i="33"/>
  <c r="J45" i="33"/>
  <c r="J44" i="33"/>
  <c r="J43" i="33"/>
  <c r="J42" i="33"/>
  <c r="J41" i="33"/>
  <c r="J40" i="33"/>
  <c r="J39" i="33"/>
  <c r="J38" i="33"/>
  <c r="J37" i="33"/>
  <c r="J36" i="33"/>
  <c r="J35" i="33"/>
  <c r="J34" i="33"/>
  <c r="J33" i="33"/>
  <c r="J32" i="33"/>
  <c r="J31" i="33"/>
  <c r="J30" i="33"/>
  <c r="J29" i="33"/>
  <c r="J28" i="33"/>
  <c r="J27" i="33"/>
  <c r="J26" i="33"/>
  <c r="J25" i="33"/>
  <c r="J24" i="33"/>
  <c r="J23" i="33"/>
  <c r="J22" i="33"/>
  <c r="J21" i="33"/>
  <c r="J20" i="33"/>
  <c r="J19" i="33"/>
  <c r="J18" i="33"/>
  <c r="J17" i="33"/>
  <c r="J16" i="33"/>
  <c r="J15" i="33"/>
  <c r="J14" i="33"/>
  <c r="J13" i="33"/>
  <c r="J12" i="33"/>
  <c r="J11" i="33"/>
  <c r="J10" i="33"/>
  <c r="J9" i="33"/>
  <c r="J8" i="33"/>
  <c r="J7" i="33"/>
  <c r="J6" i="33"/>
  <c r="J5" i="33"/>
  <c r="J4" i="33"/>
  <c r="M3" i="33"/>
  <c r="M4" i="33" s="1"/>
  <c r="A174" i="32"/>
  <c r="J173" i="32"/>
  <c r="J172" i="32"/>
  <c r="J171" i="32"/>
  <c r="J170" i="32"/>
  <c r="J169" i="32"/>
  <c r="J168" i="32"/>
  <c r="J167" i="32"/>
  <c r="J166" i="32"/>
  <c r="J165" i="32"/>
  <c r="J164" i="32"/>
  <c r="J163" i="32"/>
  <c r="J162" i="32"/>
  <c r="J161" i="32"/>
  <c r="J160" i="32"/>
  <c r="J159" i="32"/>
  <c r="J158" i="32"/>
  <c r="J157" i="32"/>
  <c r="J156" i="32"/>
  <c r="J155" i="32"/>
  <c r="J154" i="32"/>
  <c r="J153" i="32"/>
  <c r="J152" i="32"/>
  <c r="J151" i="32"/>
  <c r="J150" i="32"/>
  <c r="J149" i="32"/>
  <c r="J148" i="32"/>
  <c r="J147" i="32"/>
  <c r="J146" i="32"/>
  <c r="J145" i="32"/>
  <c r="J144" i="32"/>
  <c r="J143" i="32"/>
  <c r="J142" i="32"/>
  <c r="J141" i="32"/>
  <c r="J140" i="32"/>
  <c r="J139" i="32"/>
  <c r="J138" i="32"/>
  <c r="J137" i="32"/>
  <c r="J136" i="32"/>
  <c r="J135" i="32"/>
  <c r="J134" i="32"/>
  <c r="J133" i="32"/>
  <c r="J132" i="32"/>
  <c r="J131" i="32"/>
  <c r="J130" i="32"/>
  <c r="J129" i="32"/>
  <c r="J128" i="32"/>
  <c r="J127" i="32"/>
  <c r="J126" i="32"/>
  <c r="J125" i="32"/>
  <c r="J124" i="32"/>
  <c r="J123" i="32"/>
  <c r="J122" i="32"/>
  <c r="J121" i="32"/>
  <c r="J120" i="32"/>
  <c r="J119" i="32"/>
  <c r="J118" i="32"/>
  <c r="J117" i="32"/>
  <c r="J116" i="32"/>
  <c r="J115" i="32"/>
  <c r="J114" i="32"/>
  <c r="J113" i="32"/>
  <c r="J112" i="32"/>
  <c r="J111" i="32"/>
  <c r="J110" i="32"/>
  <c r="J109" i="32"/>
  <c r="J108" i="32"/>
  <c r="J107" i="32"/>
  <c r="J106" i="32"/>
  <c r="J105" i="32"/>
  <c r="J104" i="32"/>
  <c r="J103" i="32"/>
  <c r="J102" i="32"/>
  <c r="J101" i="32"/>
  <c r="J100" i="32"/>
  <c r="J99" i="32"/>
  <c r="J98" i="32"/>
  <c r="J97" i="32"/>
  <c r="J96" i="32"/>
  <c r="J95" i="32"/>
  <c r="J94" i="32"/>
  <c r="J93" i="32"/>
  <c r="J92" i="32"/>
  <c r="J91" i="32"/>
  <c r="J90" i="32"/>
  <c r="J89" i="32"/>
  <c r="J88" i="32"/>
  <c r="J87" i="32"/>
  <c r="J86" i="32"/>
  <c r="J85" i="32"/>
  <c r="J84" i="32"/>
  <c r="J83" i="32"/>
  <c r="J82" i="32"/>
  <c r="J81" i="32"/>
  <c r="J80" i="32"/>
  <c r="J79" i="32"/>
  <c r="J78" i="32"/>
  <c r="J77" i="32"/>
  <c r="J76" i="32"/>
  <c r="J75" i="32"/>
  <c r="J74" i="32"/>
  <c r="J73" i="32"/>
  <c r="J72" i="32"/>
  <c r="J71" i="32"/>
  <c r="J70" i="32"/>
  <c r="J69" i="32"/>
  <c r="J68" i="32"/>
  <c r="J67" i="32"/>
  <c r="J66" i="32"/>
  <c r="J65" i="32"/>
  <c r="J64" i="32"/>
  <c r="J63" i="32"/>
  <c r="J62" i="32"/>
  <c r="J61" i="32"/>
  <c r="J60" i="32"/>
  <c r="J59" i="32"/>
  <c r="J58" i="32"/>
  <c r="J57" i="32"/>
  <c r="J56" i="32"/>
  <c r="J55" i="32"/>
  <c r="J54" i="32"/>
  <c r="J53" i="32"/>
  <c r="J52" i="32"/>
  <c r="J51" i="32"/>
  <c r="J50" i="32"/>
  <c r="J49" i="32"/>
  <c r="J48" i="32"/>
  <c r="J47" i="32"/>
  <c r="J46" i="32"/>
  <c r="J45" i="32"/>
  <c r="J44" i="32"/>
  <c r="J43" i="32"/>
  <c r="J42" i="32"/>
  <c r="J41" i="32"/>
  <c r="J40" i="32"/>
  <c r="J39" i="32"/>
  <c r="J38" i="32"/>
  <c r="J37" i="32"/>
  <c r="J36" i="32"/>
  <c r="J35" i="32"/>
  <c r="J34" i="32"/>
  <c r="J33" i="32"/>
  <c r="J32" i="32"/>
  <c r="J31" i="32"/>
  <c r="J30" i="32"/>
  <c r="J29" i="32"/>
  <c r="J28" i="32"/>
  <c r="J27" i="32"/>
  <c r="J26" i="32"/>
  <c r="J25" i="32"/>
  <c r="J24" i="32"/>
  <c r="J23" i="32"/>
  <c r="J22" i="32"/>
  <c r="J21" i="32"/>
  <c r="J20" i="32"/>
  <c r="J19" i="32"/>
  <c r="J18" i="32"/>
  <c r="J17" i="32"/>
  <c r="J16" i="32"/>
  <c r="J15" i="32"/>
  <c r="J14" i="32"/>
  <c r="J13" i="32"/>
  <c r="J12" i="32"/>
  <c r="J11" i="32"/>
  <c r="J10" i="32"/>
  <c r="J9" i="32"/>
  <c r="J8" i="32"/>
  <c r="J7" i="32"/>
  <c r="J6" i="32"/>
  <c r="J5" i="32"/>
  <c r="J4" i="32"/>
  <c r="M3" i="32"/>
  <c r="M4" i="32" s="1"/>
  <c r="A298" i="19"/>
  <c r="J47" i="37" l="1"/>
  <c r="N3" i="37" s="1"/>
  <c r="O3" i="37" s="1"/>
  <c r="J25" i="36"/>
  <c r="N3" i="36" s="1"/>
  <c r="O3" i="36" s="1"/>
  <c r="J30" i="35"/>
  <c r="N3" i="35" s="1"/>
  <c r="O3" i="35" s="1"/>
  <c r="J38" i="34"/>
  <c r="J128" i="33"/>
  <c r="N3" i="33" s="1"/>
  <c r="O3" i="33" s="1"/>
  <c r="J174" i="32"/>
  <c r="N3" i="32" s="1"/>
  <c r="O3" i="32" s="1"/>
  <c r="R25" i="29"/>
  <c r="R26" i="29"/>
  <c r="R24" i="29"/>
  <c r="N3" i="34" l="1"/>
  <c r="O3" i="34" s="1"/>
  <c r="J4" i="19"/>
  <c r="G22" i="4" l="1"/>
  <c r="D22" i="4"/>
  <c r="D25" i="4" s="1"/>
  <c r="E6" i="4"/>
  <c r="F6" i="4" s="1"/>
  <c r="E7" i="4"/>
  <c r="F7" i="4" s="1"/>
  <c r="E8" i="4"/>
  <c r="F8" i="4" s="1"/>
  <c r="E9" i="4"/>
  <c r="F9" i="4" s="1"/>
  <c r="E10" i="4"/>
  <c r="F10" i="4" s="1"/>
  <c r="E11" i="4"/>
  <c r="F11" i="4" s="1"/>
  <c r="E12" i="4"/>
  <c r="F12" i="4" s="1"/>
  <c r="E13" i="4"/>
  <c r="F13" i="4" s="1"/>
  <c r="E14" i="4"/>
  <c r="F14" i="4" s="1"/>
  <c r="E5" i="4"/>
  <c r="E25" i="4" l="1"/>
  <c r="H25" i="4"/>
  <c r="F5" i="4"/>
  <c r="F22" i="4" s="1"/>
  <c r="H28" i="4" s="1"/>
  <c r="A96" i="23"/>
  <c r="H96" i="23" l="1"/>
  <c r="I96" i="23"/>
  <c r="G96" i="23"/>
  <c r="A32" i="24"/>
  <c r="M3" i="24"/>
  <c r="M4" i="24" s="1"/>
  <c r="J27" i="24"/>
  <c r="M3" i="23"/>
  <c r="M4" i="23" s="1"/>
  <c r="J24" i="24" l="1"/>
  <c r="J4" i="24"/>
  <c r="J8" i="24"/>
  <c r="J12" i="24"/>
  <c r="J17" i="24"/>
  <c r="J21" i="24"/>
  <c r="J26" i="24"/>
  <c r="J15" i="24"/>
  <c r="J11" i="24"/>
  <c r="J20" i="24"/>
  <c r="J31" i="24"/>
  <c r="J5" i="24"/>
  <c r="J9" i="24"/>
  <c r="J13" i="24"/>
  <c r="J18" i="24"/>
  <c r="J22" i="24"/>
  <c r="J28" i="24"/>
  <c r="J25" i="24"/>
  <c r="J7" i="24"/>
  <c r="J16" i="24"/>
  <c r="J30" i="24"/>
  <c r="J6" i="24"/>
  <c r="J10" i="24"/>
  <c r="J14" i="24"/>
  <c r="J19" i="24"/>
  <c r="J23" i="24"/>
  <c r="J29" i="24"/>
  <c r="J9" i="23"/>
  <c r="J14" i="23"/>
  <c r="J21" i="23"/>
  <c r="J38" i="23"/>
  <c r="J67" i="23"/>
  <c r="J17" i="23"/>
  <c r="J23" i="23"/>
  <c r="J31" i="23"/>
  <c r="J54" i="23"/>
  <c r="J71" i="23"/>
  <c r="J4" i="23"/>
  <c r="J10" i="23"/>
  <c r="J44" i="23"/>
  <c r="J28" i="23"/>
  <c r="J34" i="23"/>
  <c r="J62" i="23"/>
  <c r="J93" i="23"/>
  <c r="J95" i="23"/>
  <c r="J91" i="23"/>
  <c r="J88" i="23"/>
  <c r="J85" i="23"/>
  <c r="J84" i="23"/>
  <c r="J79" i="23"/>
  <c r="J76" i="23"/>
  <c r="J83" i="23"/>
  <c r="J75" i="23"/>
  <c r="J74" i="23"/>
  <c r="J72" i="23"/>
  <c r="J65" i="23"/>
  <c r="J61" i="23"/>
  <c r="J59" i="23"/>
  <c r="J50" i="23"/>
  <c r="J49" i="23"/>
  <c r="J48" i="23"/>
  <c r="J46" i="23"/>
  <c r="J43" i="23"/>
  <c r="J40" i="23"/>
  <c r="J32" i="23"/>
  <c r="J30" i="23"/>
  <c r="J22" i="23"/>
  <c r="J7" i="23"/>
  <c r="J94" i="23"/>
  <c r="J89" i="23"/>
  <c r="J80" i="23"/>
  <c r="J57" i="23"/>
  <c r="J55" i="23"/>
  <c r="J51" i="23"/>
  <c r="J47" i="23"/>
  <c r="J42" i="23"/>
  <c r="J5" i="23"/>
  <c r="J8" i="23"/>
  <c r="J12" i="23"/>
  <c r="J20" i="23"/>
  <c r="J24" i="23"/>
  <c r="J35" i="23"/>
  <c r="J39" i="23"/>
  <c r="J56" i="23"/>
  <c r="J63" i="23"/>
  <c r="J68" i="23"/>
  <c r="J86" i="23"/>
  <c r="J13" i="23"/>
  <c r="J36" i="23"/>
  <c r="J82" i="23"/>
  <c r="J11" i="23"/>
  <c r="J16" i="23"/>
  <c r="J18" i="23"/>
  <c r="J19" i="23"/>
  <c r="J70" i="23"/>
  <c r="J92" i="23"/>
  <c r="J6" i="23"/>
  <c r="J15" i="23"/>
  <c r="J25" i="23"/>
  <c r="J26" i="23"/>
  <c r="J27" i="23"/>
  <c r="J29" i="23"/>
  <c r="J33" i="23"/>
  <c r="J37" i="23"/>
  <c r="J41" i="23"/>
  <c r="J45" i="23"/>
  <c r="J52" i="23"/>
  <c r="J53" i="23"/>
  <c r="J58" i="23"/>
  <c r="J60" i="23"/>
  <c r="J64" i="23"/>
  <c r="J66" i="23"/>
  <c r="J69" i="23"/>
  <c r="J73" i="23"/>
  <c r="J77" i="23"/>
  <c r="J78" i="23"/>
  <c r="J81" i="23"/>
  <c r="J87" i="23"/>
  <c r="J90" i="23"/>
  <c r="J100" i="19"/>
  <c r="J101" i="19"/>
  <c r="J102" i="19"/>
  <c r="J103" i="19"/>
  <c r="J104" i="19"/>
  <c r="J105" i="19"/>
  <c r="J106" i="19"/>
  <c r="J107" i="19"/>
  <c r="J108" i="19"/>
  <c r="J109" i="19"/>
  <c r="J110" i="19"/>
  <c r="J111" i="19"/>
  <c r="J112" i="19"/>
  <c r="J113" i="19"/>
  <c r="J114" i="19"/>
  <c r="J115" i="19"/>
  <c r="J116" i="19"/>
  <c r="J117" i="19"/>
  <c r="J118" i="19"/>
  <c r="J119" i="19"/>
  <c r="J120" i="19"/>
  <c r="J121" i="19"/>
  <c r="J122" i="19"/>
  <c r="J123" i="19"/>
  <c r="J124" i="19"/>
  <c r="J125" i="19"/>
  <c r="J126" i="19"/>
  <c r="J127" i="19"/>
  <c r="J128" i="19"/>
  <c r="J129" i="19"/>
  <c r="J130" i="19"/>
  <c r="J131" i="19"/>
  <c r="J132" i="19"/>
  <c r="J133" i="19"/>
  <c r="J134" i="19"/>
  <c r="J135" i="19"/>
  <c r="J136" i="19"/>
  <c r="J137" i="19"/>
  <c r="J138" i="19"/>
  <c r="J139" i="19"/>
  <c r="J140" i="19"/>
  <c r="J141" i="19"/>
  <c r="J142" i="19"/>
  <c r="J143" i="19"/>
  <c r="J144" i="19"/>
  <c r="J145" i="19"/>
  <c r="J146" i="19"/>
  <c r="J147" i="19"/>
  <c r="J148" i="19"/>
  <c r="J149" i="19"/>
  <c r="J150" i="19"/>
  <c r="J151" i="19"/>
  <c r="J152" i="19"/>
  <c r="J153" i="19"/>
  <c r="J154" i="19"/>
  <c r="J155" i="19"/>
  <c r="J156" i="19"/>
  <c r="J157" i="19"/>
  <c r="J158" i="19"/>
  <c r="J159" i="19"/>
  <c r="J160" i="19"/>
  <c r="J161" i="19"/>
  <c r="J162" i="19"/>
  <c r="J163" i="19"/>
  <c r="J164" i="19"/>
  <c r="J165" i="19"/>
  <c r="J166" i="19"/>
  <c r="J167" i="19"/>
  <c r="J168" i="19"/>
  <c r="J169" i="19"/>
  <c r="J170" i="19"/>
  <c r="J171" i="19"/>
  <c r="J172" i="19"/>
  <c r="J173" i="19"/>
  <c r="J174" i="19"/>
  <c r="J175" i="19"/>
  <c r="J176" i="19"/>
  <c r="J177" i="19"/>
  <c r="J178" i="19"/>
  <c r="J179" i="19"/>
  <c r="J180" i="19"/>
  <c r="J181" i="19"/>
  <c r="J182" i="19"/>
  <c r="J183" i="19"/>
  <c r="J184" i="19"/>
  <c r="J185" i="19"/>
  <c r="J186" i="19"/>
  <c r="J187" i="19"/>
  <c r="J188" i="19"/>
  <c r="J189" i="19"/>
  <c r="J190" i="19"/>
  <c r="J191" i="19"/>
  <c r="J192" i="19"/>
  <c r="J193" i="19"/>
  <c r="J194" i="19"/>
  <c r="J195" i="19"/>
  <c r="J196" i="19"/>
  <c r="J197" i="19"/>
  <c r="J198" i="19"/>
  <c r="J199" i="19"/>
  <c r="J200" i="19"/>
  <c r="J201" i="19"/>
  <c r="J202" i="19"/>
  <c r="J203" i="19"/>
  <c r="J204" i="19"/>
  <c r="J205" i="19"/>
  <c r="J206" i="19"/>
  <c r="J207" i="19"/>
  <c r="J208" i="19"/>
  <c r="J209" i="19"/>
  <c r="J210" i="19"/>
  <c r="J211" i="19"/>
  <c r="J212" i="19"/>
  <c r="J213" i="19"/>
  <c r="J214" i="19"/>
  <c r="J215" i="19"/>
  <c r="J216" i="19"/>
  <c r="J217" i="19"/>
  <c r="J218" i="19"/>
  <c r="J219" i="19"/>
  <c r="J220" i="19"/>
  <c r="J221" i="19"/>
  <c r="J222" i="19"/>
  <c r="J223" i="19"/>
  <c r="J224" i="19"/>
  <c r="J225" i="19"/>
  <c r="J226" i="19"/>
  <c r="J227" i="19"/>
  <c r="J228" i="19"/>
  <c r="J229" i="19"/>
  <c r="J230" i="19"/>
  <c r="J231" i="19"/>
  <c r="J232" i="19"/>
  <c r="J233" i="19"/>
  <c r="J234" i="19"/>
  <c r="J235" i="19"/>
  <c r="J236" i="19"/>
  <c r="J237" i="19"/>
  <c r="J238" i="19"/>
  <c r="J239" i="19"/>
  <c r="J240" i="19"/>
  <c r="J241" i="19"/>
  <c r="J242" i="19"/>
  <c r="J243" i="19"/>
  <c r="J244" i="19"/>
  <c r="J245" i="19"/>
  <c r="J246" i="19"/>
  <c r="J247" i="19"/>
  <c r="J248" i="19"/>
  <c r="J249" i="19"/>
  <c r="J250" i="19"/>
  <c r="J251" i="19"/>
  <c r="J252" i="19"/>
  <c r="J253" i="19"/>
  <c r="J254" i="19"/>
  <c r="J255" i="19"/>
  <c r="J256" i="19"/>
  <c r="J257" i="19"/>
  <c r="J258" i="19"/>
  <c r="J259" i="19"/>
  <c r="J260" i="19"/>
  <c r="J261" i="19"/>
  <c r="J262" i="19"/>
  <c r="J263" i="19"/>
  <c r="J264" i="19"/>
  <c r="J265" i="19"/>
  <c r="J266" i="19"/>
  <c r="J267" i="19"/>
  <c r="J268" i="19"/>
  <c r="J269" i="19"/>
  <c r="J270" i="19"/>
  <c r="J271" i="19"/>
  <c r="J272" i="19"/>
  <c r="J273" i="19"/>
  <c r="J274" i="19"/>
  <c r="J275" i="19"/>
  <c r="J276" i="19"/>
  <c r="J277" i="19"/>
  <c r="J278" i="19"/>
  <c r="J279" i="19"/>
  <c r="J280" i="19"/>
  <c r="J281" i="19"/>
  <c r="J282" i="19"/>
  <c r="J283" i="19"/>
  <c r="J284" i="19"/>
  <c r="J285" i="19"/>
  <c r="J286" i="19"/>
  <c r="J287" i="19"/>
  <c r="J288" i="19"/>
  <c r="J289" i="19"/>
  <c r="J290" i="19"/>
  <c r="J291" i="19"/>
  <c r="J292" i="19"/>
  <c r="J293" i="19"/>
  <c r="J294" i="19"/>
  <c r="J295" i="19"/>
  <c r="J296" i="19"/>
  <c r="J297" i="19"/>
  <c r="J99" i="19"/>
  <c r="J5" i="19"/>
  <c r="J6" i="19"/>
  <c r="J7" i="19"/>
  <c r="J8" i="19"/>
  <c r="J9" i="19"/>
  <c r="J10" i="19"/>
  <c r="J11" i="19"/>
  <c r="J12" i="19"/>
  <c r="J13" i="19"/>
  <c r="J14" i="19"/>
  <c r="J15" i="19"/>
  <c r="J16" i="19"/>
  <c r="J17" i="19"/>
  <c r="J18" i="19"/>
  <c r="J19" i="19"/>
  <c r="J20" i="19"/>
  <c r="J21" i="19"/>
  <c r="J22" i="19"/>
  <c r="J23" i="19"/>
  <c r="J24" i="19"/>
  <c r="J25" i="19"/>
  <c r="J26" i="19"/>
  <c r="J27" i="19"/>
  <c r="J28" i="19"/>
  <c r="J29" i="19"/>
  <c r="J30" i="19"/>
  <c r="J31" i="19"/>
  <c r="J32" i="19"/>
  <c r="J33" i="19"/>
  <c r="J34" i="19"/>
  <c r="J35" i="19"/>
  <c r="J36" i="19"/>
  <c r="J37" i="19"/>
  <c r="J38" i="19"/>
  <c r="J39" i="19"/>
  <c r="J40" i="19"/>
  <c r="J41" i="19"/>
  <c r="J42" i="19"/>
  <c r="J43" i="19"/>
  <c r="J44" i="19"/>
  <c r="J45" i="19"/>
  <c r="J46" i="19"/>
  <c r="J47" i="19"/>
  <c r="J48" i="19"/>
  <c r="J49" i="19"/>
  <c r="J50" i="19"/>
  <c r="J51" i="19"/>
  <c r="J52" i="19"/>
  <c r="J53" i="19"/>
  <c r="J54" i="19"/>
  <c r="J55" i="19"/>
  <c r="J56" i="19"/>
  <c r="J57" i="19"/>
  <c r="J58" i="19"/>
  <c r="J59" i="19"/>
  <c r="J60" i="19"/>
  <c r="J61" i="19"/>
  <c r="J62" i="19"/>
  <c r="J63" i="19"/>
  <c r="J64" i="19"/>
  <c r="J65" i="19"/>
  <c r="J66" i="19"/>
  <c r="J67" i="19"/>
  <c r="J68" i="19"/>
  <c r="J69" i="19"/>
  <c r="J70" i="19"/>
  <c r="J71" i="19"/>
  <c r="J72" i="19"/>
  <c r="J73" i="19"/>
  <c r="J74" i="19"/>
  <c r="J75" i="19"/>
  <c r="J76" i="19"/>
  <c r="J77" i="19"/>
  <c r="J78" i="19"/>
  <c r="J79" i="19"/>
  <c r="J80" i="19"/>
  <c r="J81" i="19"/>
  <c r="J82" i="19"/>
  <c r="J83" i="19"/>
  <c r="J84" i="19"/>
  <c r="J85" i="19"/>
  <c r="J86" i="19"/>
  <c r="J87" i="19"/>
  <c r="J88" i="19"/>
  <c r="J89" i="19"/>
  <c r="J90" i="19"/>
  <c r="J91" i="19"/>
  <c r="J92" i="19"/>
  <c r="J93" i="19"/>
  <c r="J94" i="19"/>
  <c r="J95" i="19"/>
  <c r="J96" i="19"/>
  <c r="J97" i="19"/>
  <c r="J98" i="19"/>
  <c r="M3" i="19"/>
  <c r="M4" i="19" l="1"/>
  <c r="J32" i="24"/>
  <c r="N3" i="24" s="1"/>
  <c r="J96" i="23"/>
  <c r="N3" i="23" s="1"/>
  <c r="J298" i="19"/>
  <c r="N3" i="19" s="1"/>
  <c r="O3" i="19" l="1"/>
  <c r="O3" i="23"/>
  <c r="O3" i="24"/>
  <c r="E22" i="4" l="1"/>
  <c r="H22" i="4" s="1"/>
</calcChain>
</file>

<file path=xl/sharedStrings.xml><?xml version="1.0" encoding="utf-8"?>
<sst xmlns="http://schemas.openxmlformats.org/spreadsheetml/2006/main" count="2337" uniqueCount="432">
  <si>
    <t>T</t>
  </si>
  <si>
    <t>Trend Score via Laplace Test</t>
  </si>
  <si>
    <t>THEN</t>
  </si>
  <si>
    <t>IF</t>
  </si>
  <si>
    <t>U</t>
  </si>
  <si>
    <t>u</t>
  </si>
  <si>
    <t>Method 2</t>
  </si>
  <si>
    <t xml:space="preserve">Method 3 </t>
  </si>
  <si>
    <t>z</t>
  </si>
  <si>
    <t>https://www.itl.nist.gov/div898/handbook/apr/section2/apr234.htm</t>
  </si>
  <si>
    <t>Length of Trend Period (days)</t>
  </si>
  <si>
    <t>Month</t>
  </si>
  <si>
    <t>States Affected and Category by States</t>
  </si>
  <si>
    <t>Highest</t>
  </si>
  <si>
    <t>Saffir-</t>
  </si>
  <si>
    <t>Simpson</t>
  </si>
  <si>
    <t>U.S. Category</t>
  </si>
  <si>
    <t>Central Pressure</t>
  </si>
  <si>
    <t>(mb)</t>
  </si>
  <si>
    <t>Max Wind</t>
  </si>
  <si>
    <t>(kt)</t>
  </si>
  <si>
    <t>Name</t>
  </si>
  <si>
    <t>1850s</t>
  </si>
  <si>
    <t>Jun</t>
  </si>
  <si>
    <t>TX, C1</t>
  </si>
  <si>
    <t>-----</t>
  </si>
  <si>
    <t>Aug</t>
  </si>
  <si>
    <t>FL, NW3; I-GA, 1</t>
  </si>
  <si>
    <t>"Great Middle Florida"</t>
  </si>
  <si>
    <t>AL, 3; MS, 3; LA, 2; FL, SW2, NW1</t>
  </si>
  <si>
    <t>"Great Mobile"</t>
  </si>
  <si>
    <t>Sep</t>
  </si>
  <si>
    <t>FL, SW1</t>
  </si>
  <si>
    <t>Oct</t>
  </si>
  <si>
    <t>FL, NW2; I-GA, 1</t>
  </si>
  <si>
    <t>"Middle Florida"</t>
  </si>
  <si>
    <t>* GA, 1</t>
  </si>
  <si>
    <t>TX, S1</t>
  </si>
  <si>
    <t>GA, 3; SC, 2; FL, NE1</t>
  </si>
  <si>
    <t>"Great Carolina"</t>
  </si>
  <si>
    <t>TX, C2</t>
  </si>
  <si>
    <t>"Matagorda"</t>
  </si>
  <si>
    <t>LA, 3; MS, 3</t>
  </si>
  <si>
    <t>"Middle Gulf Shore"</t>
  </si>
  <si>
    <t>LA, 4</t>
  </si>
  <si>
    <t>"Last Island"</t>
  </si>
  <si>
    <t>FL, NW2; I-AL, 1; I-GA, 1</t>
  </si>
  <si>
    <t>"Southeastern States"</t>
  </si>
  <si>
    <t>NC, 2</t>
  </si>
  <si>
    <t>NY, 1; CT, 1; RI, 1; MA, 1</t>
  </si>
  <si>
    <t>"New England"</t>
  </si>
  <si>
    <t>AL, 1; FL, NW1</t>
  </si>
  <si>
    <t>FL, SW1, SE1</t>
  </si>
  <si>
    <t>1860s</t>
  </si>
  <si>
    <t>LA, 3; MS, 3; AL, 2</t>
  </si>
  <si>
    <t>LA, 2; MS, 2; AL, 1</t>
  </si>
  <si>
    <t>LA, 2</t>
  </si>
  <si>
    <t>* FL, SW1</t>
  </si>
  <si>
    <t>"Key West"</t>
  </si>
  <si>
    <t>NC, 1</t>
  </si>
  <si>
    <t>"Equinoctial"</t>
  </si>
  <si>
    <t>Nov</t>
  </si>
  <si>
    <t>"Expedition"</t>
  </si>
  <si>
    <t>None</t>
  </si>
  <si>
    <t>LA, 2; TX, N1</t>
  </si>
  <si>
    <t>"Sabine River"</t>
  </si>
  <si>
    <t>FL, SW2, SE1</t>
  </si>
  <si>
    <t>Jul</t>
  </si>
  <si>
    <t>SC, 1</t>
  </si>
  <si>
    <t>LA, 2; TX, S1, N1; FL, NW1</t>
  </si>
  <si>
    <t>"Galveston"</t>
  </si>
  <si>
    <t>"Lower Texas Coast"</t>
  </si>
  <si>
    <t>LA, 1</t>
  </si>
  <si>
    <t>RI, 3; MA, 3; NY, 1; CT, 1</t>
  </si>
  <si>
    <t>"Eastern New England"</t>
  </si>
  <si>
    <t>&amp; ME, 2; MA, 1</t>
  </si>
  <si>
    <t>"Saxby's Gale"</t>
  </si>
  <si>
    <t>1870s</t>
  </si>
  <si>
    <t>AL, 1</t>
  </si>
  <si>
    <t>"Mobile"</t>
  </si>
  <si>
    <t>* FL, SW1, SE1</t>
  </si>
  <si>
    <t>"Twin Key West (I)"</t>
  </si>
  <si>
    <t>"Twin Key West (II)"</t>
  </si>
  <si>
    <t>FL, SE3, NE1, NW1</t>
  </si>
  <si>
    <t>FL, SE2, NE1</t>
  </si>
  <si>
    <t>FL, NW1, SW1</t>
  </si>
  <si>
    <t>FL, NW1</t>
  </si>
  <si>
    <t>FL, SW3, SE2, NE1</t>
  </si>
  <si>
    <t>FL, NW1; SC, 1; NC, 1</t>
  </si>
  <si>
    <t>TX, C3, S2</t>
  </si>
  <si>
    <t>NC, 1; VA, 1</t>
  </si>
  <si>
    <t>LA, 1; FL, NW1</t>
  </si>
  <si>
    <t>FL, NW2, SW2, NE1; SC, 1; GA, 1</t>
  </si>
  <si>
    <t>NC, 2; VA, 1; MD, 1; DE, 1;</t>
  </si>
  <si>
    <t>NJ, 1; I-PA, 1</t>
  </si>
  <si>
    <t>NC, 3; VA, 2; MA, 1</t>
  </si>
  <si>
    <t>TX, N2; LA, 2</t>
  </si>
  <si>
    <t>LA, 3</t>
  </si>
  <si>
    <t>1880s</t>
  </si>
  <si>
    <t># TX, S3</t>
  </si>
  <si>
    <t>FL, SE2, NE1, NW1</t>
  </si>
  <si>
    <t>GA, 2; SC, 1</t>
  </si>
  <si>
    <t>FL, NW3; I-AL, 1</t>
  </si>
  <si>
    <t>NC, 2; SC, 1</t>
  </si>
  <si>
    <t>SC, 2; NC, 1; GA, 1; FL, NE1</t>
  </si>
  <si>
    <t>TX, C4</t>
  </si>
  <si>
    <t>"Indianola"</t>
  </si>
  <si>
    <t># TX, S1, C1</t>
  </si>
  <si>
    <t>LA, 3; TX, N2</t>
  </si>
  <si>
    <t>FL, NW1; I-AL, 1</t>
  </si>
  <si>
    <t>* NC, 1</t>
  </si>
  <si>
    <t>FL, SE3, SW1; LA2; I-MS, 1</t>
  </si>
  <si>
    <t>FL, NW2, NE1</t>
  </si>
  <si>
    <t>1890s</t>
  </si>
  <si>
    <t>TX, C1, N1</t>
  </si>
  <si>
    <t>FL, SE1</t>
  </si>
  <si>
    <t>NY, 1; CT, 1</t>
  </si>
  <si>
    <t>"Midnight Storm"</t>
  </si>
  <si>
    <t>GA, 3; SC, 3; I-NC, 1; FL, NE1</t>
  </si>
  <si>
    <t>"Sea Islands"</t>
  </si>
  <si>
    <t>LA, 4; MS, 2; AL, 2</t>
  </si>
  <si>
    <t>"Chenier Caminanda"</t>
  </si>
  <si>
    <t>SC, 3; NC, 2; I-VA, 1</t>
  </si>
  <si>
    <t>FL, SW2, NE1; SC, 1; VA, 1</t>
  </si>
  <si>
    <t>FL, NW3; I-GA, 1; NY, 1; RI, 1; CT, 1</t>
  </si>
  <si>
    <t># TX, S1</t>
  </si>
  <si>
    <t>FL, NW2</t>
  </si>
  <si>
    <t>RI, 1; MA, 1</t>
  </si>
  <si>
    <t>FL, NW3, NE3; GA, 2; SC, 1;</t>
  </si>
  <si>
    <t>I-NC, 1; I-VA, 1</t>
  </si>
  <si>
    <t>LA, 1; TX, N1</t>
  </si>
  <si>
    <t>GA, 1; SC, 1</t>
  </si>
  <si>
    <t>GA, 4; FL, NE2</t>
  </si>
  <si>
    <t>NC, 3</t>
  </si>
  <si>
    <t>NC, 2; SC, 2</t>
  </si>
  <si>
    <t>1900s</t>
  </si>
  <si>
    <t>TX, N4</t>
  </si>
  <si>
    <t>LA, 1; MS, 1; AL, 1</t>
  </si>
  <si>
    <t>FL, SE1, NW1</t>
  </si>
  <si>
    <t>NJ, 1; DE, 1</t>
  </si>
  <si>
    <t>SC, 1; NC, 1</t>
  </si>
  <si>
    <t>MS, 2; AL, 2; FL, NW2; LA, 1</t>
  </si>
  <si>
    <t>FL, SW3, SE3</t>
  </si>
  <si>
    <t>TX, S2</t>
  </si>
  <si>
    <t>TX, N3</t>
  </si>
  <si>
    <t>"Velasco"</t>
  </si>
  <si>
    <t>LA, 3; MS, 2</t>
  </si>
  <si>
    <t>"Grand Isle"</t>
  </si>
  <si>
    <t>1910s</t>
  </si>
  <si>
    <t>FL, SW2</t>
  </si>
  <si>
    <t>FL, NW1; AL,1</t>
  </si>
  <si>
    <t>SC, 2; GA, 1</t>
  </si>
  <si>
    <t>FL, NE1</t>
  </si>
  <si>
    <t>TX, N4, C1; LA, 1</t>
  </si>
  <si>
    <t>"New Orleans"</t>
  </si>
  <si>
    <t>MS, 3; AL, 2; FL, NW2</t>
  </si>
  <si>
    <t>SC, 2</t>
  </si>
  <si>
    <t>TX, S4</t>
  </si>
  <si>
    <t>AL, 2; FL, NW2</t>
  </si>
  <si>
    <t>FL, NW3; LA, 2; AL, 1</t>
  </si>
  <si>
    <t>LA, 3; TX, N1</t>
  </si>
  <si>
    <t>FL, SW4, SE2; TX, S3, C3</t>
  </si>
  <si>
    <t>1920s</t>
  </si>
  <si>
    <t>FL, SW3, NW2, NE1</t>
  </si>
  <si>
    <t>"Tampa Bay"</t>
  </si>
  <si>
    <t>LA, 1; MS, 1</t>
  </si>
  <si>
    <t>* NC, 1; MA, 1</t>
  </si>
  <si>
    <t>FL, NE2; SE1</t>
  </si>
  <si>
    <t>FL, SE4, SW3, NW3; AL, 3; MS, 1</t>
  </si>
  <si>
    <t>"Great Miami"</t>
  </si>
  <si>
    <t>FL, SE2</t>
  </si>
  <si>
    <t>FL, SE4, SW3, NE1, NW1; GA, 1; SC, 1</t>
  </si>
  <si>
    <t>"Lake Okeechobee"</t>
  </si>
  <si>
    <t>Sp-Oc</t>
  </si>
  <si>
    <t>FL, SE3, SW2, NW1</t>
  </si>
  <si>
    <t>1930s</t>
  </si>
  <si>
    <t>TX, N4, C1</t>
  </si>
  <si>
    <t>"Freeport"</t>
  </si>
  <si>
    <t>Jl-Au</t>
  </si>
  <si>
    <t># TX, S1; FL, SE1</t>
  </si>
  <si>
    <t>NC, 1; VA, 1; MD, 1</t>
  </si>
  <si>
    <t>TX, S3</t>
  </si>
  <si>
    <t>FL, SE3</t>
  </si>
  <si>
    <t>* NC, 2; VA, 1</t>
  </si>
  <si>
    <t>* NC, 1; NJ, 1; NY, 1</t>
  </si>
  <si>
    <t>FL, SE5, SW5, NW2; I-GA, 1</t>
  </si>
  <si>
    <t>"Labor Day"</t>
  </si>
  <si>
    <t>FL; NW2; I-AL,1</t>
  </si>
  <si>
    <t>NY, 3; CT, 3; RI, 3; MA, 2</t>
  </si>
  <si>
    <t>"Great New England"</t>
  </si>
  <si>
    <t>1940s</t>
  </si>
  <si>
    <t>TX, N3,C2</t>
  </si>
  <si>
    <t>FL, SE2, SW1, NW1, IGA1</t>
  </si>
  <si>
    <t>TX, N1</t>
  </si>
  <si>
    <t>TX, C3, N2</t>
  </si>
  <si>
    <t>TX, N2</t>
  </si>
  <si>
    <t>NC, 2; VA, 2; NY, 2; CT, 1;</t>
  </si>
  <si>
    <t>RI, 2; MA, 1; NJ, 1</t>
  </si>
  <si>
    <t>"Great Atlantic"</t>
  </si>
  <si>
    <t>FL, SW3, NE2, NW1</t>
  </si>
  <si>
    <t>TX, C2, S1, N1</t>
  </si>
  <si>
    <t>FL, SE4, SW3, NE1</t>
  </si>
  <si>
    <t>FL, SW2, NW1</t>
  </si>
  <si>
    <t>FL, SE4, SW2, LA2, MS2</t>
  </si>
  <si>
    <t>GA2, SC2, FL, SW1, SE1</t>
  </si>
  <si>
    <t>LA1</t>
  </si>
  <si>
    <t>FL, SW4, SE2</t>
  </si>
  <si>
    <t>FL, SW2, SE2</t>
  </si>
  <si>
    <t>*NC, 1</t>
  </si>
  <si>
    <t>FL, SE4, SW1, NW1, NE1, GA1</t>
  </si>
  <si>
    <t>TX, N2, C1</t>
  </si>
  <si>
    <t>1950s</t>
  </si>
  <si>
    <t>AL1, FL, NW1</t>
  </si>
  <si>
    <t>Baker</t>
  </si>
  <si>
    <t>FL, NW3, SW1</t>
  </si>
  <si>
    <t>Easy</t>
  </si>
  <si>
    <t>FL, SE4, NE1</t>
  </si>
  <si>
    <t>King</t>
  </si>
  <si>
    <t>Able</t>
  </si>
  <si>
    <t>Barbara</t>
  </si>
  <si>
    <t>Florence</t>
  </si>
  <si>
    <t>Hazel</t>
  </si>
  <si>
    <t>NY, 3; CT, 3; RI, 3; MA, 2; NC, 1</t>
  </si>
  <si>
    <t>Carol</t>
  </si>
  <si>
    <t>MA, 2; NC, 1; NY, 1; RI, 1</t>
  </si>
  <si>
    <t>Edna</t>
  </si>
  <si>
    <t>SC, 4; NC, 4</t>
  </si>
  <si>
    <t>NC, 2; VA, 1</t>
  </si>
  <si>
    <t>Connie</t>
  </si>
  <si>
    <t>Ione</t>
  </si>
  <si>
    <t>Flossy</t>
  </si>
  <si>
    <t>LA3; TX, N2</t>
  </si>
  <si>
    <t>Audrey</t>
  </si>
  <si>
    <t>* NC, 3</t>
  </si>
  <si>
    <t>Helene</t>
  </si>
  <si>
    <t>Cindy</t>
  </si>
  <si>
    <t>Debra</t>
  </si>
  <si>
    <t>SC, 4</t>
  </si>
  <si>
    <t>Gracie</t>
  </si>
  <si>
    <t>1960s</t>
  </si>
  <si>
    <t>FL, SW4, SE4, NE1; NC, 2; VA1; NY, 2; CT, 1; RI, 1; MA, 1</t>
  </si>
  <si>
    <t>Donna</t>
  </si>
  <si>
    <t>Ethel</t>
  </si>
  <si>
    <t>Carla</t>
  </si>
  <si>
    <t>Cleo</t>
  </si>
  <si>
    <t>FL, NE2</t>
  </si>
  <si>
    <t>Dora</t>
  </si>
  <si>
    <t>Hilda</t>
  </si>
  <si>
    <t>Isbell</t>
  </si>
  <si>
    <t>FL, SE3; LA, 3</t>
  </si>
  <si>
    <t>Betsy</t>
  </si>
  <si>
    <t>Alma</t>
  </si>
  <si>
    <t>Inez</t>
  </si>
  <si>
    <t>Beulah</t>
  </si>
  <si>
    <t>Gladys</t>
  </si>
  <si>
    <t>LA, 5; MS, 5</t>
  </si>
  <si>
    <t>Camille</t>
  </si>
  <si>
    <t>ME, 1</t>
  </si>
  <si>
    <t>Gerda</t>
  </si>
  <si>
    <t>1970s</t>
  </si>
  <si>
    <t>Celia</t>
  </si>
  <si>
    <t>Edith</t>
  </si>
  <si>
    <t>Fern</t>
  </si>
  <si>
    <t>Ginger</t>
  </si>
  <si>
    <t>FL, NW1; NY, 1; CT, 1</t>
  </si>
  <si>
    <t>Agnes</t>
  </si>
  <si>
    <t>Carmen</t>
  </si>
  <si>
    <t>FL, NW3; I-AL1</t>
  </si>
  <si>
    <t>Eloise</t>
  </si>
  <si>
    <t>NY, 1</t>
  </si>
  <si>
    <t>Belle</t>
  </si>
  <si>
    <t>Babe</t>
  </si>
  <si>
    <t>Bob</t>
  </si>
  <si>
    <t>FL, SE2, NE2; GA, 2; SC, 2</t>
  </si>
  <si>
    <t>David</t>
  </si>
  <si>
    <t>AL, 3; MS, 3</t>
  </si>
  <si>
    <t>Frederic</t>
  </si>
  <si>
    <t>1980s</t>
  </si>
  <si>
    <t>Allen</t>
  </si>
  <si>
    <t>Alicia</t>
  </si>
  <si>
    <t>* NC, 2</t>
  </si>
  <si>
    <t>Diana</t>
  </si>
  <si>
    <t>Danny</t>
  </si>
  <si>
    <t>AL, 3; MS, 3; FL, NW3</t>
  </si>
  <si>
    <t>Elena</t>
  </si>
  <si>
    <t>NC, 3; NY, 3; CT, 2; NH,2; ME, 1</t>
  </si>
  <si>
    <t>Gloria</t>
  </si>
  <si>
    <t>Juan</t>
  </si>
  <si>
    <t>FL, NW2; I-GA 1</t>
  </si>
  <si>
    <t>Kate</t>
  </si>
  <si>
    <t>Bonnie</t>
  </si>
  <si>
    <t>Charley</t>
  </si>
  <si>
    <t>Floyd</t>
  </si>
  <si>
    <t>Chantal</t>
  </si>
  <si>
    <t>SC, 4; I-NC 1</t>
  </si>
  <si>
    <t>Hugo</t>
  </si>
  <si>
    <t>Jerry</t>
  </si>
  <si>
    <t>1990s</t>
  </si>
  <si>
    <t>RI, 2; MA, 2; NY, 2; CT, 2</t>
  </si>
  <si>
    <t>FL, SE5, SW4; LA, 3</t>
  </si>
  <si>
    <t>Andrew</t>
  </si>
  <si>
    <t>Emily</t>
  </si>
  <si>
    <t>FL, NW2, SE1</t>
  </si>
  <si>
    <t>Erin</t>
  </si>
  <si>
    <t>FL, NW3, I-AL 1</t>
  </si>
  <si>
    <t>Opal</t>
  </si>
  <si>
    <t>Bertha</t>
  </si>
  <si>
    <t>Fran</t>
  </si>
  <si>
    <t>LA, 1; AL, 1</t>
  </si>
  <si>
    <t>Earl</t>
  </si>
  <si>
    <t>FL, SW2; MS, 2</t>
  </si>
  <si>
    <t>Georges</t>
  </si>
  <si>
    <t>Bret</t>
  </si>
  <si>
    <t>* FL, SW1; NC, 2</t>
  </si>
  <si>
    <t>Irene</t>
  </si>
  <si>
    <t>2000s</t>
  </si>
  <si>
    <t>Lili</t>
  </si>
  <si>
    <t>Claudette</t>
  </si>
  <si>
    <t>Isabel</t>
  </si>
  <si>
    <t>Alex</t>
  </si>
  <si>
    <t>FL, SW4, SE1, NE1; SC, 1; NC, 1</t>
  </si>
  <si>
    <t>Gaston</t>
  </si>
  <si>
    <t>FL, SE2, SW1</t>
  </si>
  <si>
    <t>Frances</t>
  </si>
  <si>
    <t>AL, 3; FL, NW3</t>
  </si>
  <si>
    <t>Ivan</t>
  </si>
  <si>
    <t>FL, SE3, SW1, NW1</t>
  </si>
  <si>
    <t>Jeanne</t>
  </si>
  <si>
    <t>FL, NW3; I-AL 1</t>
  </si>
  <si>
    <t>Dennis</t>
  </si>
  <si>
    <t>FL, SE1, SW1; LA, 3; MS, 3; AL, 1</t>
  </si>
  <si>
    <t>Katrina</t>
  </si>
  <si>
    <t>Ophelia</t>
  </si>
  <si>
    <t>FL, SW1; LA, 3; TX, N2</t>
  </si>
  <si>
    <t>Rita</t>
  </si>
  <si>
    <t>FL, SW3; FL, SE2</t>
  </si>
  <si>
    <t>Wilma</t>
  </si>
  <si>
    <t>TX, N1; LA, 1</t>
  </si>
  <si>
    <t>Humberto</t>
  </si>
  <si>
    <t>Dolly</t>
  </si>
  <si>
    <t>Gustav</t>
  </si>
  <si>
    <t>TX, N2; LA, 1</t>
  </si>
  <si>
    <t>Ike</t>
  </si>
  <si>
    <t>2010s</t>
  </si>
  <si>
    <t>Isaac</t>
  </si>
  <si>
    <t>* NY, 1</t>
  </si>
  <si>
    <t>Sandy</t>
  </si>
  <si>
    <t>Arthur</t>
  </si>
  <si>
    <t>Hermine</t>
  </si>
  <si>
    <t>* FL, NE2; GA, 1; SC, 1; NC, 1</t>
  </si>
  <si>
    <t>Matthew</t>
  </si>
  <si>
    <t>TX,S 4</t>
  </si>
  <si>
    <t>Harvey</t>
  </si>
  <si>
    <t>FL,SW 4,SE 1</t>
  </si>
  <si>
    <t>Irma</t>
  </si>
  <si>
    <t>LA 1, MS 1</t>
  </si>
  <si>
    <t>Nate</t>
  </si>
  <si>
    <t>NC 1</t>
  </si>
  <si>
    <t>FL, NW 5; I-GA 2</t>
  </si>
  <si>
    <t>Michael</t>
  </si>
  <si>
    <t>Continental United States Hurricane Impacts/Landfalls</t>
  </si>
  <si>
    <t>1851-2018</t>
  </si>
  <si>
    <t>(Revised in June 2019 to add the 2018 season)</t>
  </si>
  <si>
    <t>Year</t>
  </si>
  <si>
    <t>Unique ID</t>
  </si>
  <si>
    <t>Highest Saffir-Simpson U.S. Category</t>
  </si>
  <si>
    <t>Provided Date</t>
  </si>
  <si>
    <t>Start Date of Trend Period</t>
  </si>
  <si>
    <t>End Date of Trend Period</t>
  </si>
  <si>
    <t>Provided Dates</t>
  </si>
  <si>
    <t>Date of Each Event</t>
  </si>
  <si>
    <t>Length of Arrival Time, ti (days)</t>
  </si>
  <si>
    <r>
      <t>Σt</t>
    </r>
    <r>
      <rPr>
        <vertAlign val="subscript"/>
        <sz val="11"/>
        <color theme="1"/>
        <rFont val="Calibri"/>
        <family val="2"/>
      </rPr>
      <t>i</t>
    </r>
    <r>
      <rPr>
        <sz val="11"/>
        <color theme="1"/>
        <rFont val="Calibri"/>
        <family val="2"/>
      </rPr>
      <t xml:space="preserve"> for n</t>
    </r>
  </si>
  <si>
    <t>Σti for n-1</t>
  </si>
  <si>
    <t>n events</t>
  </si>
  <si>
    <t>n-1 events</t>
  </si>
  <si>
    <r>
      <t>(t</t>
    </r>
    <r>
      <rPr>
        <vertAlign val="subscript"/>
        <sz val="11"/>
        <color theme="1"/>
        <rFont val="Calibri"/>
        <family val="2"/>
        <scheme val="minor"/>
      </rPr>
      <t>i</t>
    </r>
    <r>
      <rPr>
        <sz val="11"/>
        <color theme="1"/>
        <rFont val="Calibri"/>
        <family val="2"/>
        <scheme val="minor"/>
      </rPr>
      <t xml:space="preserve"> - T/2)
Used for Method 3</t>
    </r>
  </si>
  <si>
    <r>
      <t>Σ(t</t>
    </r>
    <r>
      <rPr>
        <vertAlign val="subscript"/>
        <sz val="11"/>
        <color theme="1"/>
        <rFont val="Calibri"/>
        <family val="2"/>
      </rPr>
      <t>i</t>
    </r>
    <r>
      <rPr>
        <sz val="11"/>
        <color theme="1"/>
        <rFont val="Calibri"/>
        <family val="2"/>
      </rPr>
      <t xml:space="preserve"> - T/2)</t>
    </r>
  </si>
  <si>
    <t xml:space="preserve"> </t>
  </si>
  <si>
    <t xml:space="preserve">Method 1 </t>
  </si>
  <si>
    <t>https://kscddms.ksc.nasa.gov/Reliability/Documents/Laplace_Test.pdf</t>
  </si>
  <si>
    <r>
      <t>Methods 1&amp;3:  The trend period's length is 365 days, and the trend period ends after (and not on) the date of the last event.  That is, T &gt; t</t>
    </r>
    <r>
      <rPr>
        <vertAlign val="subscript"/>
        <sz val="10"/>
        <color theme="1"/>
        <rFont val="Calibri"/>
        <family val="2"/>
        <scheme val="minor"/>
      </rPr>
      <t>n</t>
    </r>
    <r>
      <rPr>
        <sz val="10"/>
        <color theme="1"/>
        <rFont val="Calibri"/>
        <family val="2"/>
        <scheme val="minor"/>
      </rPr>
      <t xml:space="preserve">
Method 2:  The trend period ends on the date of the last event.  That is, T = t</t>
    </r>
    <r>
      <rPr>
        <vertAlign val="subscript"/>
        <sz val="10"/>
        <color theme="1"/>
        <rFont val="Calibri"/>
        <family val="2"/>
        <scheme val="minor"/>
      </rPr>
      <t>n</t>
    </r>
  </si>
  <si>
    <t>down</t>
  </si>
  <si>
    <t>none</t>
  </si>
  <si>
    <t>up</t>
  </si>
  <si>
    <r>
      <t xml:space="preserve">← </t>
    </r>
    <r>
      <rPr>
        <b/>
        <sz val="11"/>
        <color rgb="FFFF0000"/>
        <rFont val="Calibri"/>
        <family val="2"/>
      </rPr>
      <t>Result for Method 1</t>
    </r>
    <r>
      <rPr>
        <sz val="11"/>
        <rFont val="Calibri"/>
        <family val="2"/>
      </rPr>
      <t>.  T</t>
    </r>
    <r>
      <rPr>
        <sz val="11"/>
        <color theme="1"/>
        <rFont val="Calibri"/>
        <family val="2"/>
      </rPr>
      <t>he trend period (T) ends after the last event (t</t>
    </r>
    <r>
      <rPr>
        <vertAlign val="subscript"/>
        <sz val="11"/>
        <color theme="1"/>
        <rFont val="Calibri"/>
        <family val="2"/>
      </rPr>
      <t>n</t>
    </r>
    <r>
      <rPr>
        <sz val="11"/>
        <color theme="1"/>
        <rFont val="Calibri"/>
        <family val="2"/>
      </rPr>
      <t>).</t>
    </r>
  </si>
  <si>
    <r>
      <t xml:space="preserve">← </t>
    </r>
    <r>
      <rPr>
        <b/>
        <sz val="11"/>
        <color rgb="FFFF0000"/>
        <rFont val="Calibri"/>
        <family val="2"/>
      </rPr>
      <t>Result for Method 2</t>
    </r>
    <r>
      <rPr>
        <sz val="11"/>
        <color theme="1"/>
        <rFont val="Calibri"/>
        <family val="2"/>
      </rPr>
      <t>.  The trend period (T) ends on the date of the last event (t</t>
    </r>
    <r>
      <rPr>
        <vertAlign val="subscript"/>
        <sz val="11"/>
        <color theme="1"/>
        <rFont val="Calibri"/>
        <family val="2"/>
      </rPr>
      <t>n</t>
    </r>
    <r>
      <rPr>
        <sz val="11"/>
        <color theme="1"/>
        <rFont val="Calibri"/>
        <family val="2"/>
      </rPr>
      <t xml:space="preserve">). </t>
    </r>
  </si>
  <si>
    <r>
      <t xml:space="preserve">← </t>
    </r>
    <r>
      <rPr>
        <b/>
        <sz val="11"/>
        <color rgb="FFFF0000"/>
        <rFont val="Calibri"/>
        <family val="2"/>
        <scheme val="minor"/>
      </rPr>
      <t>Result for Method 3</t>
    </r>
    <r>
      <rPr>
        <sz val="11"/>
        <color theme="1"/>
        <rFont val="Calibri"/>
        <family val="2"/>
        <scheme val="minor"/>
      </rPr>
      <t>.  The trend period (T) ends after the last event (t</t>
    </r>
    <r>
      <rPr>
        <vertAlign val="subscript"/>
        <sz val="11"/>
        <color theme="1"/>
        <rFont val="Calibri"/>
        <family val="2"/>
        <scheme val="minor"/>
      </rPr>
      <t>n</t>
    </r>
    <r>
      <rPr>
        <sz val="11"/>
        <color theme="1"/>
        <rFont val="Calibri"/>
        <family val="2"/>
        <scheme val="minor"/>
      </rPr>
      <t xml:space="preserve">).  </t>
    </r>
  </si>
  <si>
    <r>
      <t>System Reliability Toolkit - V</t>
    </r>
    <r>
      <rPr>
        <sz val="11"/>
        <color theme="1"/>
        <rFont val="Calibri"/>
        <family val="2"/>
        <scheme val="minor"/>
      </rPr>
      <t>, Quanterion Solutions, 2015, pp. 476 - 479 (pdf pages 488-491)</t>
    </r>
  </si>
  <si>
    <t>THEN Trend is</t>
  </si>
  <si>
    <t>IF Trend
 Score is</t>
  </si>
  <si>
    <r>
      <t>Assigned Date for Trending</t>
    </r>
    <r>
      <rPr>
        <b/>
        <sz val="10"/>
        <color theme="1"/>
        <rFont val="Calibri"/>
        <family val="2"/>
        <scheme val="minor"/>
      </rPr>
      <t xml:space="preserve"> 
</t>
    </r>
    <r>
      <rPr>
        <sz val="10"/>
        <color rgb="FFFF0000"/>
        <rFont val="Calibri"/>
        <family val="2"/>
        <scheme val="minor"/>
      </rPr>
      <t>(100 years added due to Excel limitation)</t>
    </r>
  </si>
  <si>
    <t>Trend Score</t>
  </si>
  <si>
    <t>Statistical Confidence</t>
  </si>
  <si>
    <r>
      <t>T, Length of Trend Period</t>
    </r>
    <r>
      <rPr>
        <sz val="11"/>
        <color theme="1"/>
        <rFont val="Calibri"/>
        <family val="2"/>
        <scheme val="minor"/>
      </rPr>
      <t xml:space="preserve"> (days)</t>
    </r>
  </si>
  <si>
    <r>
      <t>T, Length of Trend Period</t>
    </r>
    <r>
      <rPr>
        <sz val="11"/>
        <color theme="1"/>
        <rFont val="Calibri"/>
        <family val="2"/>
        <scheme val="minor"/>
      </rPr>
      <t xml:space="preserve"> (days)</t>
    </r>
  </si>
  <si>
    <r>
      <t>t</t>
    </r>
    <r>
      <rPr>
        <b/>
        <vertAlign val="subscript"/>
        <sz val="11"/>
        <color theme="1"/>
        <rFont val="Calibri"/>
        <family val="2"/>
        <scheme val="minor"/>
      </rPr>
      <t>i</t>
    </r>
    <r>
      <rPr>
        <b/>
        <sz val="11"/>
        <color theme="1"/>
        <rFont val="Calibri"/>
        <family val="2"/>
        <scheme val="minor"/>
      </rPr>
      <t>, Arrival Time</t>
    </r>
    <r>
      <rPr>
        <sz val="11"/>
        <color theme="1"/>
        <rFont val="Calibri"/>
        <family val="2"/>
        <scheme val="minor"/>
      </rPr>
      <t xml:space="preserve"> (days)</t>
    </r>
  </si>
  <si>
    <r>
      <t>t</t>
    </r>
    <r>
      <rPr>
        <b/>
        <vertAlign val="subscript"/>
        <sz val="11"/>
        <color theme="1"/>
        <rFont val="Calibri"/>
        <family val="2"/>
        <scheme val="minor"/>
      </rPr>
      <t>i</t>
    </r>
    <r>
      <rPr>
        <b/>
        <sz val="11"/>
        <color theme="1"/>
        <rFont val="Calibri"/>
        <family val="2"/>
        <scheme val="minor"/>
      </rPr>
      <t>, Arrival Time</t>
    </r>
    <r>
      <rPr>
        <sz val="11"/>
        <color theme="1"/>
        <rFont val="Calibri"/>
        <family val="2"/>
        <scheme val="minor"/>
      </rPr>
      <t xml:space="preserve"> (days)</t>
    </r>
  </si>
  <si>
    <r>
      <rPr>
        <b/>
        <u/>
        <sz val="14"/>
        <color theme="1"/>
        <rFont val="Calibri"/>
        <family val="2"/>
        <scheme val="minor"/>
      </rPr>
      <t>OBJECTIVE</t>
    </r>
    <r>
      <rPr>
        <b/>
        <sz val="14"/>
        <color theme="1"/>
        <rFont val="Calibri"/>
        <family val="2"/>
        <scheme val="minor"/>
      </rPr>
      <t>: Trend a set of discrete events using three versions of the Laplace Test, a statistical test, instead of using a graphical method</t>
    </r>
  </si>
  <si>
    <t>With Stat. Confidence of</t>
  </si>
  <si>
    <t>16.5 years</t>
  </si>
  <si>
    <t>17.5 years</t>
  </si>
  <si>
    <t>14.5 years</t>
  </si>
  <si>
    <t>26.5 years</t>
  </si>
  <si>
    <t>Trend Period Length</t>
  </si>
  <si>
    <t>Trend Period Used</t>
  </si>
  <si>
    <t>June 1942 to November 1958</t>
  </si>
  <si>
    <t>June 1959 to November 1976</t>
  </si>
  <si>
    <t>June 1977 to November 1991</t>
  </si>
  <si>
    <t>June 1992 to November 2018</t>
  </si>
  <si>
    <r>
      <t xml:space="preserve">Beginning in 1977, the </t>
    </r>
    <r>
      <rPr>
        <b/>
        <sz val="11"/>
        <color rgb="FF0070C0"/>
        <rFont val="Calibri"/>
        <family val="2"/>
        <scheme val="minor"/>
      </rPr>
      <t>Weather Surveillance Radars designed in 1974</t>
    </r>
    <r>
      <rPr>
        <sz val="11"/>
        <color theme="1"/>
        <rFont val="Calibri"/>
        <family val="2"/>
        <scheme val="minor"/>
      </rPr>
      <t xml:space="preserve"> (WSR-74) supplemented and replaced the older radars. These radars provided similar data but with newer and more reliable components.</t>
    </r>
  </si>
  <si>
    <r>
      <t xml:space="preserve">Beginning in 1992, the Next-Generation Radar systems (NEXRAD) used </t>
    </r>
    <r>
      <rPr>
        <b/>
        <sz val="11"/>
        <color rgb="FF0070C0"/>
        <rFont val="Calibri"/>
        <family val="2"/>
        <scheme val="minor"/>
      </rPr>
      <t>Doppler radar</t>
    </r>
    <r>
      <rPr>
        <sz val="11"/>
        <color theme="1"/>
        <rFont val="Calibri"/>
        <family val="2"/>
        <scheme val="minor"/>
      </rPr>
      <t xml:space="preserve"> and were deployed operationally.  Doppler radar allows forecasters to see location and intensity of the precipitation along with basic storm movement as well as the movement of the precipitation and winds within the storm itself.</t>
    </r>
  </si>
  <si>
    <r>
      <t xml:space="preserve">In 1942, the U.S. Navy donated 25 surplus radars to the National Weather Service (then known as the Weather Bureau), marking </t>
    </r>
    <r>
      <rPr>
        <b/>
        <sz val="11"/>
        <color rgb="FF0070C0"/>
        <rFont val="Calibri"/>
        <family val="2"/>
        <scheme val="minor"/>
      </rPr>
      <t>the start of a US weather radar system</t>
    </r>
    <r>
      <rPr>
        <sz val="11"/>
        <color theme="1"/>
        <rFont val="Calibri"/>
        <family val="2"/>
        <scheme val="minor"/>
      </rPr>
      <t>.</t>
    </r>
  </si>
  <si>
    <t>Using refined technology, in 1959, the National Weather Service began rolling out its first network of radars dedicated to a national warning network.</t>
  </si>
  <si>
    <r>
      <t>Phases</t>
    </r>
    <r>
      <rPr>
        <sz val="11"/>
        <color theme="1"/>
        <rFont val="Calibri"/>
        <family val="2"/>
        <scheme val="minor"/>
      </rPr>
      <t xml:space="preserve"> (Scenarios)</t>
    </r>
  </si>
  <si>
    <t>Bin</t>
  </si>
  <si>
    <t>More</t>
  </si>
  <si>
    <t>Frequency</t>
  </si>
  <si>
    <r>
      <t>Assigned Date for Trending</t>
    </r>
    <r>
      <rPr>
        <b/>
        <sz val="10"/>
        <color theme="1"/>
        <rFont val="Calibri"/>
        <family val="2"/>
        <scheme val="minor"/>
      </rPr>
      <t xml:space="preserve"> </t>
    </r>
  </si>
  <si>
    <t>GIVEN</t>
  </si>
  <si>
    <t>Analyst Bins</t>
  </si>
  <si>
    <t>Start of Trend Period</t>
  </si>
  <si>
    <t>End  of Trend Period</t>
  </si>
  <si>
    <t>Length of Arrival Time, ti</t>
  </si>
  <si>
    <t>Length of Trend Period</t>
  </si>
  <si>
    <t xml:space="preserve">Laplace Test Trend Score </t>
  </si>
  <si>
    <t>SINCE the input data is …</t>
  </si>
  <si>
    <t>And math model (described below) is …</t>
  </si>
  <si>
    <t xml:space="preserve">Reference: </t>
  </si>
  <si>
    <r>
      <t xml:space="preserve">← </t>
    </r>
    <r>
      <rPr>
        <b/>
        <sz val="11"/>
        <color rgb="FFFF0000"/>
        <rFont val="Calibri"/>
        <family val="2"/>
        <scheme val="minor"/>
      </rPr>
      <t xml:space="preserve">Result </t>
    </r>
  </si>
  <si>
    <t>Event Arrival (absolute measure)</t>
  </si>
  <si>
    <r>
      <rPr>
        <b/>
        <u/>
        <sz val="14"/>
        <color theme="1"/>
        <rFont val="Calibri"/>
        <family val="2"/>
        <scheme val="minor"/>
      </rPr>
      <t>QUESTION</t>
    </r>
    <r>
      <rPr>
        <b/>
        <sz val="14"/>
        <color theme="1"/>
        <rFont val="Calibri"/>
        <family val="2"/>
        <scheme val="minor"/>
      </rPr>
      <t xml:space="preserve">: When does 1 + 1 + 3 = 3 + 2 + 1 at least in this case (discrete events)?
   </t>
    </r>
    <r>
      <rPr>
        <b/>
        <u/>
        <sz val="14"/>
        <color theme="1"/>
        <rFont val="Calibri"/>
        <family val="2"/>
        <scheme val="minor"/>
      </rPr>
      <t>ANSWER</t>
    </r>
    <r>
      <rPr>
        <b/>
        <sz val="14"/>
        <color theme="1"/>
        <rFont val="Calibri"/>
        <family val="2"/>
        <scheme val="minor"/>
      </rPr>
      <t>: When the Laplace Test score equals zero.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</si>
</sst>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0"/>
    <numFmt numFmtId="165" formatCode="0.0%"/>
    <numFmt numFmtId="166" formatCode="0.0"/>
  </numFmts>
  <fonts count="34" x14ac:knownFonts="1">
    <font>
      <sz val="11"/>
      <color theme="1"/>
      <name val="Calibri"/>
      <family val="2"/>
      <scheme val="minor"/>
    </font>
    <font>
      <vertAlign val="subscript"/>
      <sz val="11"/>
      <color theme="1"/>
      <name val="Calibri"/>
      <family val="2"/>
      <scheme val="minor"/>
    </font>
    <font>
      <sz val="11"/>
      <color theme="1"/>
      <name val="Calibri"/>
      <family val="2"/>
    </font>
    <font>
      <vertAlign val="subscript"/>
      <sz val="11"/>
      <color theme="1"/>
      <name val="Calibri"/>
      <family val="2"/>
    </font>
    <font>
      <u/>
      <sz val="11"/>
      <color theme="10"/>
      <name val="Calibri"/>
      <family val="2"/>
      <scheme val="minor"/>
    </font>
    <font>
      <b/>
      <sz val="14"/>
      <color rgb="FFFF0000"/>
      <name val="Calibri"/>
      <family val="2"/>
      <scheme val="minor"/>
    </font>
    <font>
      <b/>
      <sz val="11"/>
      <color rgb="FFFF0000"/>
      <name val="Calibri"/>
      <family val="2"/>
      <scheme val="minor"/>
    </font>
    <font>
      <b/>
      <sz val="11"/>
      <color rgb="FFFF0000"/>
      <name val="Calibri"/>
      <family val="2"/>
    </font>
    <font>
      <sz val="11"/>
      <color theme="1"/>
      <name val="Calibri"/>
      <family val="2"/>
      <scheme val="minor"/>
    </font>
    <font>
      <sz val="8"/>
      <name val="Calibri"/>
      <family val="2"/>
      <scheme val="minor"/>
    </font>
    <font>
      <sz val="11"/>
      <color rgb="FFFF0000"/>
      <name val="Calibri"/>
      <family val="2"/>
      <scheme val="minor"/>
    </font>
    <font>
      <sz val="10"/>
      <color theme="1"/>
      <name val="Calibri"/>
      <family val="2"/>
      <scheme val="minor"/>
    </font>
    <font>
      <b/>
      <sz val="10"/>
      <color theme="1"/>
      <name val="Calibri"/>
      <family val="2"/>
      <scheme val="minor"/>
    </font>
    <font>
      <b/>
      <sz val="11"/>
      <color theme="1"/>
      <name val="Calibri"/>
      <family val="2"/>
      <scheme val="minor"/>
    </font>
    <font>
      <vertAlign val="subscript"/>
      <sz val="10"/>
      <color theme="1"/>
      <name val="Calibri"/>
      <family val="2"/>
      <scheme val="minor"/>
    </font>
    <font>
      <b/>
      <sz val="14"/>
      <color theme="1"/>
      <name val="Calibri"/>
      <family val="2"/>
      <scheme val="minor"/>
    </font>
    <font>
      <sz val="11"/>
      <name val="Calibri"/>
      <family val="2"/>
    </font>
    <font>
      <sz val="11"/>
      <color rgb="FF00B050"/>
      <name val="Calibri"/>
      <family val="2"/>
      <scheme val="minor"/>
    </font>
    <font>
      <b/>
      <sz val="12"/>
      <color theme="1"/>
      <name val="Calibri"/>
      <family val="2"/>
      <scheme val="minor"/>
    </font>
    <font>
      <b/>
      <sz val="11"/>
      <color indexed="8"/>
      <name val="Calibri"/>
      <family val="2"/>
      <scheme val="minor"/>
    </font>
    <font>
      <b/>
      <sz val="12"/>
      <color indexed="8"/>
      <name val="Calibri"/>
      <family val="2"/>
      <scheme val="minor"/>
    </font>
    <font>
      <sz val="14"/>
      <color theme="1"/>
      <name val="Calibri"/>
      <family val="2"/>
      <scheme val="minor"/>
    </font>
    <font>
      <u/>
      <sz val="11"/>
      <color theme="1"/>
      <name val="Calibri"/>
      <family val="2"/>
      <scheme val="minor"/>
    </font>
    <font>
      <b/>
      <u/>
      <sz val="14"/>
      <color theme="1"/>
      <name val="Calibri"/>
      <family val="2"/>
      <scheme val="minor"/>
    </font>
    <font>
      <sz val="11"/>
      <color rgb="FF000000"/>
      <name val="Calibri"/>
      <family val="2"/>
      <scheme val="minor"/>
    </font>
    <font>
      <b/>
      <vertAlign val="subscript"/>
      <sz val="11"/>
      <color theme="1"/>
      <name val="Calibri"/>
      <family val="2"/>
      <scheme val="minor"/>
    </font>
    <font>
      <sz val="10"/>
      <color rgb="FFFF0000"/>
      <name val="Calibri"/>
      <family val="2"/>
      <scheme val="minor"/>
    </font>
    <font>
      <b/>
      <sz val="11"/>
      <name val="Calibri"/>
      <family val="2"/>
      <scheme val="minor"/>
    </font>
    <font>
      <b/>
      <sz val="18"/>
      <color theme="1"/>
      <name val="Calibri"/>
      <family val="2"/>
      <scheme val="minor"/>
    </font>
    <font>
      <sz val="11"/>
      <color theme="6" tint="-0.249977111117893"/>
      <name val="Calibri"/>
      <family val="2"/>
      <scheme val="minor"/>
    </font>
    <font>
      <b/>
      <sz val="11"/>
      <color rgb="FF0070C0"/>
      <name val="Calibri"/>
      <family val="2"/>
      <scheme val="minor"/>
    </font>
    <font>
      <i/>
      <sz val="11"/>
      <color theme="1"/>
      <name val="Calibri"/>
      <family val="2"/>
      <scheme val="minor"/>
    </font>
    <font>
      <sz val="8"/>
      <color theme="1"/>
      <name val="Calibri"/>
      <family val="2"/>
      <scheme val="minor"/>
    </font>
    <font>
      <sz val="11"/>
      <color theme="2" tint="-0.499984740745262"/>
      <name val="Calibri"/>
      <family val="2"/>
      <scheme val="minor"/>
    </font>
  </fonts>
  <fills count="9">
    <fill>
      <patternFill patternType="none"/>
    </fill>
    <fill>
      <patternFill patternType="gray125"/>
    </fill>
    <fill>
      <patternFill patternType="solid">
        <fgColor rgb="FFFFFF99"/>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rgb="FFE4D3F1"/>
        <bgColor indexed="64"/>
      </patternFill>
    </fill>
    <fill>
      <patternFill patternType="solid">
        <fgColor rgb="FFEAD5FF"/>
        <bgColor indexed="64"/>
      </patternFill>
    </fill>
    <fill>
      <patternFill patternType="solid">
        <fgColor rgb="FFE7F1F9"/>
        <bgColor indexed="64"/>
      </patternFill>
    </fill>
    <fill>
      <patternFill patternType="solid">
        <fgColor rgb="FFF1E2D3"/>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thin">
        <color indexed="64"/>
      </right>
      <top/>
      <bottom style="thin">
        <color indexed="64"/>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style="thin">
        <color indexed="64"/>
      </bottom>
      <diagonal/>
    </border>
  </borders>
  <cellStyleXfs count="3">
    <xf numFmtId="0" fontId="0" fillId="0" borderId="0"/>
    <xf numFmtId="0" fontId="4" fillId="0" borderId="0" applyNumberFormat="0" applyFill="0" applyBorder="0" applyAlignment="0" applyProtection="0"/>
    <xf numFmtId="9" fontId="8" fillId="0" borderId="0" applyFont="0" applyFill="0" applyBorder="0" applyAlignment="0" applyProtection="0"/>
  </cellStyleXfs>
  <cellXfs count="166">
    <xf numFmtId="0" fontId="0" fillId="0" borderId="0" xfId="0"/>
    <xf numFmtId="0" fontId="0" fillId="0" borderId="0" xfId="0" applyAlignment="1">
      <alignment horizontal="center" vertical="center"/>
    </xf>
    <xf numFmtId="0" fontId="0" fillId="0" borderId="0" xfId="0" applyAlignment="1"/>
    <xf numFmtId="0" fontId="0" fillId="0" borderId="0" xfId="0" applyAlignment="1">
      <alignment horizontal="center"/>
    </xf>
    <xf numFmtId="0" fontId="0" fillId="0" borderId="2" xfId="0" applyBorder="1" applyAlignment="1">
      <alignment horizontal="center"/>
    </xf>
    <xf numFmtId="0" fontId="0" fillId="0" borderId="3" xfId="0" applyBorder="1" applyAlignment="1">
      <alignment horizontal="center"/>
    </xf>
    <xf numFmtId="0" fontId="2" fillId="0" borderId="3" xfId="0" applyFont="1" applyBorder="1" applyAlignment="1">
      <alignment horizontal="center"/>
    </xf>
    <xf numFmtId="0" fontId="0" fillId="0" borderId="1" xfId="0" applyBorder="1" applyAlignment="1">
      <alignment horizontal="center" vertical="center" wrapText="1"/>
    </xf>
    <xf numFmtId="0" fontId="0" fillId="0" borderId="4" xfId="0" applyBorder="1" applyAlignment="1">
      <alignment horizontal="center"/>
    </xf>
    <xf numFmtId="0" fontId="0" fillId="0" borderId="0" xfId="0" applyBorder="1" applyAlignment="1">
      <alignment horizontal="center"/>
    </xf>
    <xf numFmtId="0" fontId="0" fillId="0" borderId="10" xfId="0" applyBorder="1" applyAlignment="1">
      <alignment horizontal="center"/>
    </xf>
    <xf numFmtId="164" fontId="0" fillId="0" borderId="0" xfId="0" applyNumberFormat="1"/>
    <xf numFmtId="2" fontId="0" fillId="0" borderId="0" xfId="0" applyNumberFormat="1"/>
    <xf numFmtId="0" fontId="0" fillId="0" borderId="11" xfId="0" applyBorder="1" applyAlignment="1">
      <alignment horizontal="center"/>
    </xf>
    <xf numFmtId="0" fontId="0" fillId="0" borderId="0" xfId="0" applyBorder="1" applyAlignment="1">
      <alignment horizontal="center" vertical="center" wrapText="1"/>
    </xf>
    <xf numFmtId="0" fontId="0" fillId="0" borderId="0" xfId="0" applyBorder="1" applyAlignment="1">
      <alignment horizontal="center" vertical="center"/>
    </xf>
    <xf numFmtId="0" fontId="0" fillId="0" borderId="9" xfId="0" applyBorder="1" applyAlignment="1">
      <alignment horizontal="center"/>
    </xf>
    <xf numFmtId="164" fontId="0" fillId="0" borderId="12" xfId="0" applyNumberFormat="1" applyBorder="1" applyAlignment="1">
      <alignment horizontal="center"/>
    </xf>
    <xf numFmtId="0" fontId="0" fillId="0" borderId="13" xfId="0" applyBorder="1" applyAlignment="1">
      <alignment horizontal="center"/>
    </xf>
    <xf numFmtId="0" fontId="0" fillId="0" borderId="0" xfId="0" applyFill="1" applyBorder="1" applyAlignment="1">
      <alignment horizontal="center"/>
    </xf>
    <xf numFmtId="0" fontId="2" fillId="0" borderId="0" xfId="0" applyFont="1" applyBorder="1" applyAlignment="1">
      <alignment horizontal="left"/>
    </xf>
    <xf numFmtId="0" fontId="0" fillId="0" borderId="0" xfId="0" applyFill="1" applyAlignment="1">
      <alignment horizontal="center"/>
    </xf>
    <xf numFmtId="1" fontId="0" fillId="0" borderId="2" xfId="0" applyNumberFormat="1" applyFill="1" applyBorder="1" applyAlignment="1">
      <alignment horizontal="center"/>
    </xf>
    <xf numFmtId="0" fontId="0" fillId="0" borderId="0" xfId="0" applyAlignment="1">
      <alignment horizontal="left"/>
    </xf>
    <xf numFmtId="0" fontId="4" fillId="0" borderId="0" xfId="1" applyAlignment="1">
      <alignment horizontal="left"/>
    </xf>
    <xf numFmtId="0" fontId="4" fillId="0" borderId="0" xfId="1"/>
    <xf numFmtId="0" fontId="0" fillId="0" borderId="2" xfId="0" applyBorder="1" applyAlignment="1">
      <alignment horizontal="center" vertical="center" wrapText="1"/>
    </xf>
    <xf numFmtId="1" fontId="0" fillId="0" borderId="0" xfId="0" applyNumberFormat="1" applyFill="1" applyBorder="1" applyAlignment="1">
      <alignment horizontal="center"/>
    </xf>
    <xf numFmtId="0" fontId="0" fillId="0" borderId="0" xfId="0" applyBorder="1"/>
    <xf numFmtId="0" fontId="0" fillId="0" borderId="0" xfId="0" applyFill="1" applyBorder="1" applyAlignment="1">
      <alignment horizontal="center" vertical="center" wrapText="1"/>
    </xf>
    <xf numFmtId="0" fontId="0" fillId="0" borderId="1" xfId="0" applyFill="1" applyBorder="1" applyAlignment="1">
      <alignment horizontal="center" vertical="center" wrapText="1"/>
    </xf>
    <xf numFmtId="0" fontId="0" fillId="0" borderId="8" xfId="0" applyBorder="1" applyAlignment="1">
      <alignment horizontal="center"/>
    </xf>
    <xf numFmtId="0" fontId="5" fillId="0" borderId="16" xfId="0" applyFont="1" applyBorder="1" applyAlignment="1">
      <alignment horizontal="center" vertical="center"/>
    </xf>
    <xf numFmtId="0" fontId="5" fillId="0" borderId="16" xfId="0" applyFont="1" applyBorder="1" applyAlignment="1">
      <alignment horizontal="center"/>
    </xf>
    <xf numFmtId="0" fontId="0" fillId="0" borderId="0" xfId="0" applyFill="1"/>
    <xf numFmtId="14" fontId="0" fillId="0" borderId="0" xfId="0" applyNumberFormat="1" applyAlignment="1">
      <alignment horizontal="center"/>
    </xf>
    <xf numFmtId="0" fontId="0" fillId="4" borderId="0" xfId="0" applyFill="1" applyAlignment="1">
      <alignment horizontal="center"/>
    </xf>
    <xf numFmtId="14" fontId="0" fillId="0" borderId="0" xfId="0" applyNumberFormat="1"/>
    <xf numFmtId="1" fontId="0" fillId="0" borderId="0" xfId="0" applyNumberFormat="1" applyAlignment="1">
      <alignment horizontal="center"/>
    </xf>
    <xf numFmtId="0" fontId="12" fillId="0" borderId="0" xfId="0" applyFont="1"/>
    <xf numFmtId="1" fontId="10" fillId="0" borderId="0" xfId="0" applyNumberFormat="1" applyFont="1" applyAlignment="1">
      <alignment horizontal="center"/>
    </xf>
    <xf numFmtId="0" fontId="10" fillId="0" borderId="0" xfId="0" applyFont="1" applyAlignment="1">
      <alignment horizontal="center" vertical="center"/>
    </xf>
    <xf numFmtId="0" fontId="0" fillId="0" borderId="0" xfId="0" applyFill="1" applyBorder="1" applyAlignment="1">
      <alignment horizontal="center" vertical="center"/>
    </xf>
    <xf numFmtId="0" fontId="0" fillId="0" borderId="15" xfId="0" applyBorder="1" applyAlignment="1">
      <alignment horizontal="center"/>
    </xf>
    <xf numFmtId="14" fontId="0" fillId="2" borderId="5" xfId="0" applyNumberFormat="1" applyFill="1" applyBorder="1" applyAlignment="1">
      <alignment horizontal="center"/>
    </xf>
    <xf numFmtId="0" fontId="0" fillId="0" borderId="2" xfId="0" applyFill="1" applyBorder="1" applyAlignment="1">
      <alignment horizontal="center"/>
    </xf>
    <xf numFmtId="0" fontId="0" fillId="0" borderId="3" xfId="0" applyFill="1" applyBorder="1" applyAlignment="1">
      <alignment horizontal="center"/>
    </xf>
    <xf numFmtId="14" fontId="0" fillId="2" borderId="8" xfId="0" applyNumberFormat="1" applyFill="1" applyBorder="1" applyAlignment="1">
      <alignment horizontal="center"/>
    </xf>
    <xf numFmtId="14" fontId="0" fillId="2" borderId="9" xfId="0" applyNumberFormat="1" applyFill="1" applyBorder="1" applyAlignment="1">
      <alignment horizontal="center"/>
    </xf>
    <xf numFmtId="14" fontId="0" fillId="2" borderId="11" xfId="0" applyNumberFormat="1" applyFill="1" applyBorder="1" applyAlignment="1">
      <alignment horizontal="center"/>
    </xf>
    <xf numFmtId="1" fontId="0" fillId="0" borderId="9" xfId="0" applyNumberFormat="1" applyFill="1" applyBorder="1" applyAlignment="1">
      <alignment horizontal="center"/>
    </xf>
    <xf numFmtId="0" fontId="0" fillId="0" borderId="10" xfId="0" applyFill="1" applyBorder="1" applyAlignment="1">
      <alignment horizontal="center" vertical="center"/>
    </xf>
    <xf numFmtId="0" fontId="0" fillId="0" borderId="10" xfId="0" applyFill="1" applyBorder="1" applyAlignment="1">
      <alignment horizontal="center" vertical="center" wrapText="1"/>
    </xf>
    <xf numFmtId="0" fontId="13" fillId="5" borderId="1" xfId="0" applyFont="1" applyFill="1" applyBorder="1" applyAlignment="1">
      <alignment horizontal="center"/>
    </xf>
    <xf numFmtId="0" fontId="4" fillId="0" borderId="0" xfId="1" applyAlignment="1">
      <alignment horizontal="left" vertical="center"/>
    </xf>
    <xf numFmtId="0" fontId="5" fillId="0" borderId="0" xfId="0" applyFont="1" applyBorder="1" applyAlignment="1">
      <alignment horizontal="center" vertical="center"/>
    </xf>
    <xf numFmtId="0" fontId="17" fillId="0" borderId="0" xfId="0" applyFont="1"/>
    <xf numFmtId="0" fontId="15" fillId="0" borderId="0" xfId="0" applyFont="1" applyFill="1" applyBorder="1" applyAlignment="1">
      <alignment horizontal="center" vertical="center"/>
    </xf>
    <xf numFmtId="14" fontId="0" fillId="2" borderId="1" xfId="0" applyNumberFormat="1" applyFill="1" applyBorder="1" applyAlignment="1">
      <alignment horizontal="center"/>
    </xf>
    <xf numFmtId="164" fontId="24" fillId="0" borderId="0" xfId="0" applyNumberFormat="1" applyFont="1" applyAlignment="1">
      <alignment horizontal="center" vertical="center"/>
    </xf>
    <xf numFmtId="1" fontId="0" fillId="0" borderId="0" xfId="0" applyNumberFormat="1" applyAlignment="1">
      <alignment horizontal="center" vertical="center"/>
    </xf>
    <xf numFmtId="165" fontId="0" fillId="0" borderId="0" xfId="2" applyNumberFormat="1" applyFont="1" applyAlignment="1">
      <alignment horizontal="center" vertical="center"/>
    </xf>
    <xf numFmtId="0" fontId="13" fillId="2" borderId="1" xfId="0" applyFont="1" applyFill="1" applyBorder="1" applyAlignment="1">
      <alignment horizontal="center" vertical="center" wrapText="1"/>
    </xf>
    <xf numFmtId="0" fontId="22" fillId="0" borderId="0" xfId="0" applyFont="1" applyAlignment="1">
      <alignment horizontal="left"/>
    </xf>
    <xf numFmtId="164" fontId="18" fillId="0" borderId="11" xfId="0" applyNumberFormat="1" applyFont="1" applyBorder="1" applyAlignment="1">
      <alignment horizontal="center" vertical="center" wrapText="1"/>
    </xf>
    <xf numFmtId="165" fontId="18" fillId="0" borderId="14" xfId="2" applyNumberFormat="1" applyFont="1" applyBorder="1" applyAlignment="1">
      <alignment horizontal="center" vertical="center" wrapText="1"/>
    </xf>
    <xf numFmtId="164" fontId="20" fillId="0" borderId="11" xfId="0" applyNumberFormat="1" applyFont="1" applyBorder="1" applyAlignment="1">
      <alignment horizontal="center" vertical="center" wrapText="1"/>
    </xf>
    <xf numFmtId="165" fontId="20" fillId="0" borderId="14" xfId="2" applyNumberFormat="1" applyFont="1" applyBorder="1" applyAlignment="1">
      <alignment horizontal="center" vertical="center" wrapText="1"/>
    </xf>
    <xf numFmtId="0" fontId="13" fillId="0" borderId="1" xfId="0" applyFont="1" applyBorder="1" applyAlignment="1">
      <alignment horizontal="center" vertical="center" wrapText="1"/>
    </xf>
    <xf numFmtId="14" fontId="0" fillId="0" borderId="1" xfId="0" applyNumberFormat="1" applyFont="1" applyBorder="1" applyAlignment="1">
      <alignment horizontal="center" vertical="center" wrapText="1"/>
    </xf>
    <xf numFmtId="1" fontId="0" fillId="0" borderId="1" xfId="0" applyNumberFormat="1" applyFont="1" applyFill="1" applyBorder="1" applyAlignment="1">
      <alignment horizontal="center" vertical="center" wrapText="1"/>
    </xf>
    <xf numFmtId="0" fontId="27" fillId="0" borderId="1" xfId="0" applyFont="1" applyBorder="1" applyAlignment="1">
      <alignment horizontal="center" vertical="center" wrapText="1"/>
    </xf>
    <xf numFmtId="0" fontId="13" fillId="7" borderId="1" xfId="0" applyFont="1" applyFill="1" applyBorder="1" applyAlignment="1">
      <alignment horizontal="center" vertical="center" wrapText="1"/>
    </xf>
    <xf numFmtId="0" fontId="13" fillId="7" borderId="5" xfId="0" applyFont="1" applyFill="1" applyBorder="1" applyAlignment="1">
      <alignment horizontal="center" vertical="center" wrapText="1"/>
    </xf>
    <xf numFmtId="0" fontId="13" fillId="7" borderId="7" xfId="0" applyFont="1" applyFill="1" applyBorder="1" applyAlignment="1">
      <alignment horizontal="center" vertical="center" wrapText="1"/>
    </xf>
    <xf numFmtId="0" fontId="28" fillId="0" borderId="0" xfId="0" applyFont="1"/>
    <xf numFmtId="0" fontId="27" fillId="0" borderId="1" xfId="0" applyFont="1" applyBorder="1" applyAlignment="1">
      <alignment horizontal="center" vertical="center" wrapText="1"/>
    </xf>
    <xf numFmtId="0" fontId="13" fillId="0" borderId="1" xfId="0" applyFont="1" applyBorder="1" applyAlignment="1">
      <alignment horizontal="center" vertical="center" wrapText="1"/>
    </xf>
    <xf numFmtId="0" fontId="0" fillId="0" borderId="0" xfId="0" applyFill="1" applyAlignment="1">
      <alignment horizontal="center" vertical="center"/>
    </xf>
    <xf numFmtId="1" fontId="10" fillId="0" borderId="0" xfId="0" applyNumberFormat="1" applyFont="1" applyFill="1" applyAlignment="1">
      <alignment horizontal="center"/>
    </xf>
    <xf numFmtId="0" fontId="13" fillId="0" borderId="16" xfId="0" applyFont="1" applyBorder="1" applyAlignment="1">
      <alignment horizontal="center" vertical="center" wrapText="1"/>
    </xf>
    <xf numFmtId="0" fontId="13" fillId="0" borderId="17" xfId="0" applyFont="1" applyBorder="1" applyAlignment="1">
      <alignment horizontal="center" vertical="center" wrapText="1"/>
    </xf>
    <xf numFmtId="0" fontId="0" fillId="0" borderId="18" xfId="0" applyBorder="1" applyAlignment="1">
      <alignment horizontal="center" vertical="center" wrapText="1"/>
    </xf>
    <xf numFmtId="166" fontId="29" fillId="0" borderId="0" xfId="0" applyNumberFormat="1" applyFont="1" applyAlignment="1">
      <alignment horizontal="center" vertical="center"/>
    </xf>
    <xf numFmtId="0" fontId="0" fillId="0" borderId="13" xfId="0" applyBorder="1" applyAlignment="1">
      <alignment horizontal="center" vertical="center" wrapText="1"/>
    </xf>
    <xf numFmtId="0" fontId="12" fillId="0" borderId="0" xfId="0" applyFont="1" applyAlignment="1">
      <alignment vertical="center"/>
    </xf>
    <xf numFmtId="0" fontId="27" fillId="0" borderId="1" xfId="0" applyFont="1" applyBorder="1" applyAlignment="1">
      <alignment horizontal="center" vertical="center" wrapText="1"/>
    </xf>
    <xf numFmtId="0" fontId="13" fillId="0" borderId="1" xfId="0" applyFont="1" applyBorder="1" applyAlignment="1">
      <alignment horizontal="center" vertical="center" wrapText="1"/>
    </xf>
    <xf numFmtId="0" fontId="0" fillId="0" borderId="0" xfId="0" applyFill="1" applyBorder="1" applyAlignment="1"/>
    <xf numFmtId="0" fontId="0" fillId="0" borderId="19" xfId="0" applyFill="1" applyBorder="1" applyAlignment="1"/>
    <xf numFmtId="0" fontId="31" fillId="0" borderId="20" xfId="0" applyFont="1" applyFill="1" applyBorder="1" applyAlignment="1">
      <alignment horizontal="center"/>
    </xf>
    <xf numFmtId="14" fontId="0" fillId="0" borderId="0" xfId="0" applyNumberFormat="1" applyFill="1" applyBorder="1" applyAlignment="1"/>
    <xf numFmtId="0" fontId="0" fillId="0" borderId="0" xfId="0" applyAlignment="1">
      <alignment horizontal="right"/>
    </xf>
    <xf numFmtId="0" fontId="13" fillId="0" borderId="0" xfId="0" applyFont="1" applyFill="1" applyBorder="1" applyAlignment="1">
      <alignment horizontal="center" vertical="center"/>
    </xf>
    <xf numFmtId="0" fontId="13" fillId="0" borderId="0" xfId="0" applyFont="1" applyFill="1" applyBorder="1" applyAlignment="1">
      <alignment horizontal="center" vertical="center" wrapText="1"/>
    </xf>
    <xf numFmtId="165" fontId="18" fillId="0" borderId="0" xfId="2" applyNumberFormat="1" applyFont="1" applyFill="1" applyBorder="1" applyAlignment="1">
      <alignment horizontal="center" vertical="center" wrapText="1"/>
    </xf>
    <xf numFmtId="14" fontId="11" fillId="0" borderId="0" xfId="0" applyNumberFormat="1" applyFont="1" applyBorder="1" applyAlignment="1">
      <alignment horizontal="center" vertical="center"/>
    </xf>
    <xf numFmtId="0" fontId="12" fillId="0" borderId="0" xfId="0" applyFont="1" applyBorder="1" applyAlignment="1">
      <alignment horizontal="right"/>
    </xf>
    <xf numFmtId="0" fontId="12" fillId="0" borderId="0" xfId="0" applyFont="1" applyBorder="1"/>
    <xf numFmtId="0" fontId="12" fillId="0" borderId="0" xfId="0" applyFont="1" applyBorder="1" applyAlignment="1">
      <alignment horizontal="center" vertical="center" wrapText="1"/>
    </xf>
    <xf numFmtId="0" fontId="12" fillId="0" borderId="0" xfId="0" applyFont="1" applyBorder="1" applyAlignment="1">
      <alignment horizontal="right" vertical="center" wrapText="1"/>
    </xf>
    <xf numFmtId="0" fontId="32" fillId="0" borderId="0" xfId="0" applyFont="1" applyBorder="1" applyAlignment="1">
      <alignment horizontal="center" vertical="center" wrapText="1"/>
    </xf>
    <xf numFmtId="0" fontId="12" fillId="0" borderId="0" xfId="0" applyFont="1" applyBorder="1" applyAlignment="1">
      <alignment horizontal="center" vertical="center"/>
    </xf>
    <xf numFmtId="2" fontId="0" fillId="0" borderId="0" xfId="0" applyNumberFormat="1" applyBorder="1" applyAlignment="1">
      <alignment horizontal="center" vertical="center"/>
    </xf>
    <xf numFmtId="14" fontId="30" fillId="0" borderId="0" xfId="0" applyNumberFormat="1" applyFont="1" applyBorder="1" applyAlignment="1">
      <alignment horizontal="right"/>
    </xf>
    <xf numFmtId="14" fontId="0" fillId="0" borderId="0" xfId="0" applyNumberFormat="1" applyBorder="1" applyAlignment="1">
      <alignment horizontal="right"/>
    </xf>
    <xf numFmtId="14" fontId="0" fillId="0" borderId="0" xfId="0" applyNumberFormat="1" applyFill="1" applyBorder="1"/>
    <xf numFmtId="0" fontId="0" fillId="0" borderId="0" xfId="0" applyFill="1" applyBorder="1"/>
    <xf numFmtId="1" fontId="0" fillId="0" borderId="0" xfId="0" applyNumberFormat="1" applyBorder="1"/>
    <xf numFmtId="0" fontId="10" fillId="0" borderId="0" xfId="0" applyFont="1" applyBorder="1"/>
    <xf numFmtId="0" fontId="0" fillId="0" borderId="0" xfId="0" applyBorder="1" applyAlignment="1">
      <alignment horizontal="right"/>
    </xf>
    <xf numFmtId="14" fontId="30" fillId="0" borderId="0" xfId="0" applyNumberFormat="1" applyFont="1" applyFill="1" applyBorder="1" applyAlignment="1">
      <alignment horizontal="right"/>
    </xf>
    <xf numFmtId="0" fontId="0" fillId="0" borderId="0" xfId="0" applyFill="1" applyBorder="1" applyAlignment="1">
      <alignment horizontal="right"/>
    </xf>
    <xf numFmtId="0" fontId="31" fillId="0" borderId="0" xfId="0" applyFont="1" applyFill="1" applyBorder="1" applyAlignment="1">
      <alignment horizontal="center"/>
    </xf>
    <xf numFmtId="14" fontId="0" fillId="0" borderId="0" xfId="0" applyNumberFormat="1" applyBorder="1"/>
    <xf numFmtId="0" fontId="13" fillId="2" borderId="1" xfId="0" applyFont="1" applyFill="1" applyBorder="1" applyAlignment="1">
      <alignment horizontal="center" vertical="center"/>
    </xf>
    <xf numFmtId="0" fontId="27" fillId="0" borderId="1" xfId="0" applyFont="1" applyBorder="1" applyAlignment="1">
      <alignment horizontal="center" vertical="center" wrapText="1"/>
    </xf>
    <xf numFmtId="0" fontId="13" fillId="0" borderId="1" xfId="0" applyFont="1" applyBorder="1" applyAlignment="1">
      <alignment horizontal="center" vertical="center" wrapText="1"/>
    </xf>
    <xf numFmtId="166" fontId="33" fillId="0" borderId="0" xfId="0" applyNumberFormat="1" applyFont="1" applyAlignment="1">
      <alignment horizontal="center" vertical="center"/>
    </xf>
    <xf numFmtId="14" fontId="0" fillId="0" borderId="0" xfId="0" applyNumberFormat="1" applyAlignment="1">
      <alignment horizontal="center" vertical="center"/>
    </xf>
    <xf numFmtId="14" fontId="0" fillId="0" borderId="0" xfId="0" applyNumberFormat="1" applyFill="1" applyBorder="1" applyAlignment="1">
      <alignment horizontal="center" vertical="center"/>
    </xf>
    <xf numFmtId="0" fontId="0" fillId="0" borderId="19" xfId="0" applyFill="1" applyBorder="1" applyAlignment="1">
      <alignment horizontal="center" vertical="center"/>
    </xf>
    <xf numFmtId="0" fontId="13" fillId="2" borderId="16" xfId="0" applyFont="1" applyFill="1" applyBorder="1" applyAlignment="1">
      <alignment horizontal="center" vertical="center"/>
    </xf>
    <xf numFmtId="3" fontId="10" fillId="0" borderId="0" xfId="0" applyNumberFormat="1" applyFont="1" applyFill="1" applyAlignment="1">
      <alignment horizontal="center"/>
    </xf>
    <xf numFmtId="0" fontId="6" fillId="4" borderId="0" xfId="0" applyFont="1" applyFill="1" applyAlignment="1">
      <alignment horizontal="center"/>
    </xf>
    <xf numFmtId="0" fontId="11" fillId="0" borderId="4" xfId="0" applyFont="1" applyBorder="1" applyAlignment="1">
      <alignment horizontal="center" vertical="center" wrapText="1"/>
    </xf>
    <xf numFmtId="0" fontId="11" fillId="0" borderId="10" xfId="0" applyFont="1" applyBorder="1" applyAlignment="1">
      <alignment horizontal="center" vertical="center" wrapText="1"/>
    </xf>
    <xf numFmtId="0" fontId="11" fillId="0" borderId="14" xfId="0" applyFont="1" applyBorder="1" applyAlignment="1">
      <alignment horizontal="center" vertical="center" wrapText="1"/>
    </xf>
    <xf numFmtId="0" fontId="13" fillId="3" borderId="5" xfId="0" applyFont="1" applyFill="1" applyBorder="1" applyAlignment="1">
      <alignment horizontal="center" vertical="center"/>
    </xf>
    <xf numFmtId="0" fontId="13" fillId="3" borderId="6" xfId="0" applyFont="1" applyFill="1" applyBorder="1" applyAlignment="1">
      <alignment horizontal="center" vertical="center"/>
    </xf>
    <xf numFmtId="0" fontId="13" fillId="3" borderId="7" xfId="0" applyFont="1" applyFill="1" applyBorder="1" applyAlignment="1">
      <alignment horizontal="center" vertical="center"/>
    </xf>
    <xf numFmtId="0" fontId="12" fillId="2" borderId="1" xfId="0" applyFont="1" applyFill="1" applyBorder="1" applyAlignment="1">
      <alignment horizontal="center" vertical="center" wrapText="1"/>
    </xf>
    <xf numFmtId="0" fontId="12" fillId="6" borderId="1" xfId="0" applyFont="1" applyFill="1" applyBorder="1" applyAlignment="1">
      <alignment horizontal="center" vertical="center" wrapText="1"/>
    </xf>
    <xf numFmtId="0" fontId="0" fillId="0" borderId="0" xfId="0" applyFill="1" applyBorder="1" applyAlignment="1">
      <alignment horizontal="center" wrapText="1"/>
    </xf>
    <xf numFmtId="0" fontId="27" fillId="0" borderId="1" xfId="0" applyFont="1" applyBorder="1" applyAlignment="1">
      <alignment horizontal="center" vertical="center" wrapText="1"/>
    </xf>
    <xf numFmtId="0" fontId="13" fillId="0" borderId="1" xfId="0" applyFont="1" applyBorder="1" applyAlignment="1">
      <alignment horizontal="center" vertical="center" wrapText="1"/>
    </xf>
    <xf numFmtId="0" fontId="13" fillId="5" borderId="5" xfId="0" applyFont="1" applyFill="1" applyBorder="1" applyAlignment="1">
      <alignment horizontal="center" vertical="center"/>
    </xf>
    <xf numFmtId="0" fontId="13" fillId="5" borderId="7" xfId="0" applyFont="1" applyFill="1" applyBorder="1" applyAlignment="1">
      <alignment horizontal="center" vertical="center"/>
    </xf>
    <xf numFmtId="0" fontId="13" fillId="0" borderId="2" xfId="0" applyFont="1" applyFill="1" applyBorder="1" applyAlignment="1">
      <alignment horizontal="center" vertical="center" wrapText="1"/>
    </xf>
    <xf numFmtId="0" fontId="13" fillId="0" borderId="3" xfId="0" applyFont="1" applyFill="1" applyBorder="1" applyAlignment="1">
      <alignment horizontal="center" vertical="center" wrapText="1"/>
    </xf>
    <xf numFmtId="0" fontId="13" fillId="2" borderId="2"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7" borderId="2" xfId="0" applyFont="1" applyFill="1" applyBorder="1" applyAlignment="1">
      <alignment horizontal="center" vertical="center" wrapText="1"/>
    </xf>
    <xf numFmtId="0" fontId="13" fillId="7" borderId="3" xfId="0" applyFont="1" applyFill="1" applyBorder="1" applyAlignment="1">
      <alignment horizontal="center" vertical="center" wrapText="1"/>
    </xf>
    <xf numFmtId="0" fontId="19" fillId="3" borderId="5" xfId="0" applyFont="1" applyFill="1" applyBorder="1" applyAlignment="1">
      <alignment horizontal="center" vertical="center"/>
    </xf>
    <xf numFmtId="0" fontId="19" fillId="3" borderId="6" xfId="0" applyFont="1" applyFill="1" applyBorder="1" applyAlignment="1">
      <alignment horizontal="center" vertical="center"/>
    </xf>
    <xf numFmtId="0" fontId="19" fillId="3" borderId="7" xfId="0" applyFont="1" applyFill="1" applyBorder="1" applyAlignment="1">
      <alignment horizontal="center" vertical="center"/>
    </xf>
    <xf numFmtId="0" fontId="19" fillId="5" borderId="5" xfId="0" applyFont="1" applyFill="1" applyBorder="1" applyAlignment="1">
      <alignment horizontal="center" vertical="center"/>
    </xf>
    <xf numFmtId="0" fontId="19" fillId="5" borderId="7" xfId="0" applyFont="1" applyFill="1" applyBorder="1" applyAlignment="1">
      <alignment horizontal="center" vertical="center"/>
    </xf>
    <xf numFmtId="0" fontId="21" fillId="0" borderId="0" xfId="0" applyFont="1" applyFill="1" applyBorder="1" applyAlignment="1">
      <alignment horizontal="center" vertical="center"/>
    </xf>
    <xf numFmtId="2" fontId="0" fillId="2" borderId="1" xfId="0" applyNumberFormat="1" applyFill="1" applyBorder="1" applyAlignment="1">
      <alignment horizontal="center"/>
    </xf>
    <xf numFmtId="2" fontId="0" fillId="2" borderId="5" xfId="0" applyNumberFormat="1" applyFill="1" applyBorder="1" applyAlignment="1">
      <alignment horizontal="center"/>
    </xf>
    <xf numFmtId="2" fontId="0" fillId="0" borderId="0" xfId="0" applyNumberFormat="1" applyFill="1" applyBorder="1" applyAlignment="1">
      <alignment horizontal="center"/>
    </xf>
    <xf numFmtId="2" fontId="0" fillId="0" borderId="8" xfId="0" applyNumberFormat="1" applyFill="1" applyBorder="1" applyAlignment="1">
      <alignment horizontal="center"/>
    </xf>
    <xf numFmtId="0" fontId="13" fillId="0" borderId="0" xfId="0" applyFont="1" applyAlignment="1">
      <alignment horizontal="center"/>
    </xf>
    <xf numFmtId="0" fontId="15" fillId="8" borderId="5" xfId="0" applyFont="1" applyFill="1" applyBorder="1" applyAlignment="1">
      <alignment horizontal="center" vertical="center" wrapText="1"/>
    </xf>
    <xf numFmtId="0" fontId="15" fillId="8" borderId="6" xfId="0" applyFont="1" applyFill="1" applyBorder="1" applyAlignment="1">
      <alignment horizontal="center" vertical="center" wrapText="1"/>
    </xf>
    <xf numFmtId="0" fontId="15" fillId="8" borderId="5" xfId="0" applyFont="1" applyFill="1" applyBorder="1" applyAlignment="1">
      <alignment horizontal="center" vertical="center"/>
    </xf>
    <xf numFmtId="0" fontId="21" fillId="8" borderId="6" xfId="0" applyFont="1" applyFill="1" applyBorder="1" applyAlignment="1">
      <alignment horizontal="center" vertical="center"/>
    </xf>
    <xf numFmtId="0" fontId="21" fillId="8" borderId="7" xfId="0" applyFont="1" applyFill="1" applyBorder="1" applyAlignment="1">
      <alignment horizontal="center" vertical="center"/>
    </xf>
    <xf numFmtId="0" fontId="15" fillId="8" borderId="7" xfId="0" applyFont="1" applyFill="1" applyBorder="1" applyAlignment="1">
      <alignment horizontal="center" vertical="center" wrapText="1"/>
    </xf>
    <xf numFmtId="2" fontId="0" fillId="2" borderId="2" xfId="0" applyNumberFormat="1" applyFill="1" applyBorder="1" applyAlignment="1">
      <alignment horizontal="center"/>
    </xf>
    <xf numFmtId="2" fontId="0" fillId="2" borderId="15" xfId="0" applyNumberFormat="1" applyFill="1" applyBorder="1" applyAlignment="1">
      <alignment horizontal="center"/>
    </xf>
    <xf numFmtId="2" fontId="0" fillId="2" borderId="3" xfId="0" applyNumberFormat="1" applyFill="1" applyBorder="1" applyAlignment="1">
      <alignment horizontal="center"/>
    </xf>
    <xf numFmtId="0" fontId="13" fillId="5" borderId="1" xfId="0" applyFont="1" applyFill="1" applyBorder="1" applyAlignment="1">
      <alignment horizontal="center" vertical="center"/>
    </xf>
    <xf numFmtId="0" fontId="15" fillId="0" borderId="0" xfId="0" applyFont="1" applyFill="1" applyBorder="1" applyAlignment="1">
      <alignment horizontal="center" vertical="center" wrapText="1"/>
    </xf>
  </cellXfs>
  <cellStyles count="3">
    <cellStyle name="Hyperlink" xfId="1" builtinId="8"/>
    <cellStyle name="Normal" xfId="0" builtinId="0"/>
    <cellStyle name="Percent" xfId="2" builtinId="5"/>
  </cellStyles>
  <dxfs count="0"/>
  <tableStyles count="0" defaultTableStyle="TableStyleMedium2" defaultPivotStyle="PivotStyleLight16"/>
  <colors>
    <mruColors>
      <color rgb="FFF1E2D3"/>
      <color rgb="FFECD9C6"/>
      <color rgb="FFC45911"/>
      <color rgb="FFEAD5FF"/>
      <color rgb="FFFFFF99"/>
      <color rgb="FFCFB0E6"/>
      <color rgb="FFE4D3F1"/>
      <color rgb="FFBF96DE"/>
      <color rgb="FFE7F1F9"/>
      <color rgb="FFDCC5E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charts/_rels/chartEx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Ex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Ex11.xml.rels><?xml version="1.0" encoding="UTF-8" standalone="yes"?>
<Relationships xmlns="http://schemas.openxmlformats.org/package/2006/relationships"><Relationship Id="rId3" Type="http://schemas.openxmlformats.org/officeDocument/2006/relationships/themeOverride" Target="../theme/themeOverride3.xml"/><Relationship Id="rId2" Type="http://schemas.microsoft.com/office/2011/relationships/chartColorStyle" Target="colors11.xml"/><Relationship Id="rId1" Type="http://schemas.microsoft.com/office/2011/relationships/chartStyle" Target="style11.xml"/></Relationships>
</file>

<file path=xl/charts/_rels/chartEx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Ex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Ex14.xml.rels><?xml version="1.0" encoding="UTF-8" standalone="yes"?>
<Relationships xmlns="http://schemas.openxmlformats.org/package/2006/relationships"><Relationship Id="rId3" Type="http://schemas.openxmlformats.org/officeDocument/2006/relationships/themeOverride" Target="../theme/themeOverride4.xml"/><Relationship Id="rId2" Type="http://schemas.microsoft.com/office/2011/relationships/chartColorStyle" Target="colors14.xml"/><Relationship Id="rId1" Type="http://schemas.microsoft.com/office/2011/relationships/chartStyle" Target="style14.xml"/></Relationships>
</file>

<file path=xl/charts/_rels/chartEx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Ex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Ex17.xml.rels><?xml version="1.0" encoding="UTF-8" standalone="yes"?>
<Relationships xmlns="http://schemas.openxmlformats.org/package/2006/relationships"><Relationship Id="rId3" Type="http://schemas.openxmlformats.org/officeDocument/2006/relationships/themeOverride" Target="../theme/themeOverride5.xml"/><Relationship Id="rId2" Type="http://schemas.microsoft.com/office/2011/relationships/chartColorStyle" Target="colors17.xml"/><Relationship Id="rId1" Type="http://schemas.microsoft.com/office/2011/relationships/chartStyle" Target="style17.xml"/></Relationships>
</file>

<file path=xl/charts/_rels/chartEx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Ex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Ex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Ex20.xml.rels><?xml version="1.0" encoding="UTF-8" standalone="yes"?>
<Relationships xmlns="http://schemas.openxmlformats.org/package/2006/relationships"><Relationship Id="rId3" Type="http://schemas.openxmlformats.org/officeDocument/2006/relationships/themeOverride" Target="../theme/themeOverride6.xml"/><Relationship Id="rId2" Type="http://schemas.microsoft.com/office/2011/relationships/chartColorStyle" Target="colors20.xml"/><Relationship Id="rId1" Type="http://schemas.microsoft.com/office/2011/relationships/chartStyle" Target="style20.xml"/></Relationships>
</file>

<file path=xl/charts/_rels/chartEx21.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Ex22.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Ex23.xml.rels><?xml version="1.0" encoding="UTF-8" standalone="yes"?>
<Relationships xmlns="http://schemas.openxmlformats.org/package/2006/relationships"><Relationship Id="rId3" Type="http://schemas.openxmlformats.org/officeDocument/2006/relationships/themeOverride" Target="../theme/themeOverride7.xml"/><Relationship Id="rId2" Type="http://schemas.microsoft.com/office/2011/relationships/chartColorStyle" Target="colors23.xml"/><Relationship Id="rId1" Type="http://schemas.microsoft.com/office/2011/relationships/chartStyle" Target="style23.xml"/></Relationships>
</file>

<file path=xl/charts/_rels/chartEx24.xml.rels><?xml version="1.0" encoding="UTF-8" standalone="yes"?>
<Relationships xmlns="http://schemas.openxmlformats.org/package/2006/relationships"><Relationship Id="rId2" Type="http://schemas.microsoft.com/office/2011/relationships/chartColorStyle" Target="colors24.xml"/><Relationship Id="rId1" Type="http://schemas.microsoft.com/office/2011/relationships/chartStyle" Target="style24.xml"/></Relationships>
</file>

<file path=xl/charts/_rels/chartEx25.xml.rels><?xml version="1.0" encoding="UTF-8" standalone="yes"?>
<Relationships xmlns="http://schemas.openxmlformats.org/package/2006/relationships"><Relationship Id="rId2" Type="http://schemas.microsoft.com/office/2011/relationships/chartColorStyle" Target="colors25.xml"/><Relationship Id="rId1" Type="http://schemas.microsoft.com/office/2011/relationships/chartStyle" Target="style25.xml"/></Relationships>
</file>

<file path=xl/charts/_rels/chartEx26.xml.rels><?xml version="1.0" encoding="UTF-8" standalone="yes"?>
<Relationships xmlns="http://schemas.openxmlformats.org/package/2006/relationships"><Relationship Id="rId3" Type="http://schemas.openxmlformats.org/officeDocument/2006/relationships/themeOverride" Target="../theme/themeOverride8.xml"/><Relationship Id="rId2" Type="http://schemas.microsoft.com/office/2011/relationships/chartColorStyle" Target="colors26.xml"/><Relationship Id="rId1" Type="http://schemas.microsoft.com/office/2011/relationships/chartStyle" Target="style26.xml"/></Relationships>
</file>

<file path=xl/charts/_rels/chartEx27.xml.rels><?xml version="1.0" encoding="UTF-8" standalone="yes"?>
<Relationships xmlns="http://schemas.openxmlformats.org/package/2006/relationships"><Relationship Id="rId2" Type="http://schemas.microsoft.com/office/2011/relationships/chartColorStyle" Target="colors27.xml"/><Relationship Id="rId1" Type="http://schemas.microsoft.com/office/2011/relationships/chartStyle" Target="style27.xml"/></Relationships>
</file>

<file path=xl/charts/_rels/chartEx28.xml.rels><?xml version="1.0" encoding="UTF-8" standalone="yes"?>
<Relationships xmlns="http://schemas.openxmlformats.org/package/2006/relationships"><Relationship Id="rId2" Type="http://schemas.microsoft.com/office/2011/relationships/chartColorStyle" Target="colors28.xml"/><Relationship Id="rId1" Type="http://schemas.microsoft.com/office/2011/relationships/chartStyle" Target="style28.xml"/></Relationships>
</file>

<file path=xl/charts/_rels/chartEx29.xml.rels><?xml version="1.0" encoding="UTF-8" standalone="yes"?>
<Relationships xmlns="http://schemas.openxmlformats.org/package/2006/relationships"><Relationship Id="rId3" Type="http://schemas.openxmlformats.org/officeDocument/2006/relationships/themeOverride" Target="../theme/themeOverride9.xml"/><Relationship Id="rId2" Type="http://schemas.microsoft.com/office/2011/relationships/chartColorStyle" Target="colors29.xml"/><Relationship Id="rId1" Type="http://schemas.microsoft.com/office/2011/relationships/chartStyle" Target="style29.xml"/></Relationships>
</file>

<file path=xl/charts/_rels/chartEx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Ex30.xml.rels><?xml version="1.0" encoding="UTF-8" standalone="yes"?>
<Relationships xmlns="http://schemas.openxmlformats.org/package/2006/relationships"><Relationship Id="rId2" Type="http://schemas.microsoft.com/office/2011/relationships/chartColorStyle" Target="colors30.xml"/><Relationship Id="rId1" Type="http://schemas.microsoft.com/office/2011/relationships/chartStyle" Target="style30.xml"/></Relationships>
</file>

<file path=xl/charts/_rels/chartEx31.xml.rels><?xml version="1.0" encoding="UTF-8" standalone="yes"?>
<Relationships xmlns="http://schemas.openxmlformats.org/package/2006/relationships"><Relationship Id="rId2" Type="http://schemas.microsoft.com/office/2011/relationships/chartColorStyle" Target="colors31.xml"/><Relationship Id="rId1" Type="http://schemas.microsoft.com/office/2011/relationships/chartStyle" Target="style31.xml"/></Relationships>
</file>

<file path=xl/charts/_rels/chartEx32.xml.rels><?xml version="1.0" encoding="UTF-8" standalone="yes"?>
<Relationships xmlns="http://schemas.openxmlformats.org/package/2006/relationships"><Relationship Id="rId3" Type="http://schemas.openxmlformats.org/officeDocument/2006/relationships/themeOverride" Target="../theme/themeOverride10.xml"/><Relationship Id="rId2" Type="http://schemas.microsoft.com/office/2011/relationships/chartColorStyle" Target="colors32.xml"/><Relationship Id="rId1" Type="http://schemas.microsoft.com/office/2011/relationships/chartStyle" Target="style32.xml"/></Relationships>
</file>

<file path=xl/charts/_rels/chartEx33.xml.rels><?xml version="1.0" encoding="UTF-8" standalone="yes"?>
<Relationships xmlns="http://schemas.openxmlformats.org/package/2006/relationships"><Relationship Id="rId2" Type="http://schemas.microsoft.com/office/2011/relationships/chartColorStyle" Target="colors33.xml"/><Relationship Id="rId1" Type="http://schemas.microsoft.com/office/2011/relationships/chartStyle" Target="style33.xml"/></Relationships>
</file>

<file path=xl/charts/_rels/chartEx34.xml.rels><?xml version="1.0" encoding="UTF-8" standalone="yes"?>
<Relationships xmlns="http://schemas.openxmlformats.org/package/2006/relationships"><Relationship Id="rId2" Type="http://schemas.microsoft.com/office/2011/relationships/chartColorStyle" Target="colors34.xml"/><Relationship Id="rId1" Type="http://schemas.microsoft.com/office/2011/relationships/chartStyle" Target="style34.xml"/></Relationships>
</file>

<file path=xl/charts/_rels/chartEx35.xml.rels><?xml version="1.0" encoding="UTF-8" standalone="yes"?>
<Relationships xmlns="http://schemas.openxmlformats.org/package/2006/relationships"><Relationship Id="rId3" Type="http://schemas.openxmlformats.org/officeDocument/2006/relationships/themeOverride" Target="../theme/themeOverride11.xml"/><Relationship Id="rId2" Type="http://schemas.microsoft.com/office/2011/relationships/chartColorStyle" Target="colors35.xml"/><Relationship Id="rId1" Type="http://schemas.microsoft.com/office/2011/relationships/chartStyle" Target="style35.xml"/></Relationships>
</file>

<file path=xl/charts/_rels/chartEx36.xml.rels><?xml version="1.0" encoding="UTF-8" standalone="yes"?>
<Relationships xmlns="http://schemas.openxmlformats.org/package/2006/relationships"><Relationship Id="rId2" Type="http://schemas.microsoft.com/office/2011/relationships/chartColorStyle" Target="colors36.xml"/><Relationship Id="rId1" Type="http://schemas.microsoft.com/office/2011/relationships/chartStyle" Target="style36.xml"/></Relationships>
</file>

<file path=xl/charts/_rels/chartEx37.xml.rels><?xml version="1.0" encoding="UTF-8" standalone="yes"?>
<Relationships xmlns="http://schemas.openxmlformats.org/package/2006/relationships"><Relationship Id="rId2" Type="http://schemas.microsoft.com/office/2011/relationships/chartColorStyle" Target="colors37.xml"/><Relationship Id="rId1" Type="http://schemas.microsoft.com/office/2011/relationships/chartStyle" Target="style37.xml"/></Relationships>
</file>

<file path=xl/charts/_rels/chartEx38.xml.rels><?xml version="1.0" encoding="UTF-8" standalone="yes"?>
<Relationships xmlns="http://schemas.openxmlformats.org/package/2006/relationships"><Relationship Id="rId3" Type="http://schemas.openxmlformats.org/officeDocument/2006/relationships/themeOverride" Target="../theme/themeOverride12.xml"/><Relationship Id="rId2" Type="http://schemas.microsoft.com/office/2011/relationships/chartColorStyle" Target="colors38.xml"/><Relationship Id="rId1" Type="http://schemas.microsoft.com/office/2011/relationships/chartStyle" Target="style38.xml"/></Relationships>
</file>

<file path=xl/charts/_rels/chartEx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Ex5.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5.xml"/><Relationship Id="rId1" Type="http://schemas.microsoft.com/office/2011/relationships/chartStyle" Target="style5.xml"/></Relationships>
</file>

<file path=xl/charts/_rels/chartEx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Ex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Ex8.xml.rels><?xml version="1.0" encoding="UTF-8" standalone="yes"?>
<Relationships xmlns="http://schemas.openxmlformats.org/package/2006/relationships"><Relationship Id="rId3" Type="http://schemas.openxmlformats.org/officeDocument/2006/relationships/themeOverride" Target="../theme/themeOverride2.xml"/><Relationship Id="rId2" Type="http://schemas.microsoft.com/office/2011/relationships/chartColorStyle" Target="colors8.xml"/><Relationship Id="rId1" Type="http://schemas.microsoft.com/office/2011/relationships/chartStyle" Target="style8.xml"/></Relationships>
</file>

<file path=xl/charts/_rels/chartEx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200"/>
              <a:t>Method 2,</a:t>
            </a:r>
            <a:r>
              <a:rPr lang="en-US" sz="1200" baseline="0"/>
              <a:t> binned by Excel</a:t>
            </a:r>
            <a:endParaRPr lang="en-US" sz="1200"/>
          </a:p>
        </c:rich>
      </c:tx>
      <c:layout>
        <c:manualLayout>
          <c:xMode val="edge"/>
          <c:yMode val="edge"/>
          <c:x val="0.2540352530746624"/>
          <c:y val="4.5979073243647237E-2"/>
        </c:manualLayout>
      </c:layout>
      <c:overlay val="0"/>
    </c:title>
    <c:autoTitleDeleted val="0"/>
    <c:plotArea>
      <c:layout/>
      <c:barChart>
        <c:barDir val="col"/>
        <c:grouping val="clustered"/>
        <c:varyColors val="0"/>
        <c:ser>
          <c:idx val="0"/>
          <c:order val="0"/>
          <c:tx>
            <c:v>Frequency</c:v>
          </c:tx>
          <c:invertIfNegative val="0"/>
          <c:cat>
            <c:strRef>
              <c:f>'Read Me'!$K$50:$K$56</c:f>
              <c:strCache>
                <c:ptCount val="7"/>
                <c:pt idx="0">
                  <c:v>33831</c:v>
                </c:pt>
                <c:pt idx="1">
                  <c:v>35423.83333</c:v>
                </c:pt>
                <c:pt idx="2">
                  <c:v>37016.66667</c:v>
                </c:pt>
                <c:pt idx="3">
                  <c:v>38609.5</c:v>
                </c:pt>
                <c:pt idx="4">
                  <c:v>40202.33333</c:v>
                </c:pt>
                <c:pt idx="5">
                  <c:v>41795.16667</c:v>
                </c:pt>
                <c:pt idx="6">
                  <c:v>More</c:v>
                </c:pt>
              </c:strCache>
            </c:strRef>
          </c:cat>
          <c:val>
            <c:numRef>
              <c:f>'Read Me'!$L$50:$L$56</c:f>
              <c:numCache>
                <c:formatCode>General</c:formatCode>
                <c:ptCount val="7"/>
                <c:pt idx="0">
                  <c:v>1</c:v>
                </c:pt>
                <c:pt idx="1">
                  <c:v>5</c:v>
                </c:pt>
                <c:pt idx="2">
                  <c:v>7</c:v>
                </c:pt>
                <c:pt idx="3">
                  <c:v>13</c:v>
                </c:pt>
                <c:pt idx="4">
                  <c:v>6</c:v>
                </c:pt>
                <c:pt idx="5">
                  <c:v>3</c:v>
                </c:pt>
                <c:pt idx="6">
                  <c:v>8</c:v>
                </c:pt>
              </c:numCache>
            </c:numRef>
          </c:val>
          <c:extLst>
            <c:ext xmlns:c16="http://schemas.microsoft.com/office/drawing/2014/chart" uri="{C3380CC4-5D6E-409C-BE32-E72D297353CC}">
              <c16:uniqueId val="{00000001-2A03-49FC-ACDA-246AC7A47439}"/>
            </c:ext>
          </c:extLst>
        </c:ser>
        <c:dLbls>
          <c:showLegendKey val="0"/>
          <c:showVal val="0"/>
          <c:showCatName val="0"/>
          <c:showSerName val="0"/>
          <c:showPercent val="0"/>
          <c:showBubbleSize val="0"/>
        </c:dLbls>
        <c:gapWidth val="150"/>
        <c:axId val="1154307728"/>
        <c:axId val="1429233680"/>
      </c:barChart>
      <c:catAx>
        <c:axId val="1154307728"/>
        <c:scaling>
          <c:orientation val="minMax"/>
        </c:scaling>
        <c:delete val="0"/>
        <c:axPos val="b"/>
        <c:title>
          <c:tx>
            <c:rich>
              <a:bodyPr/>
              <a:lstStyle/>
              <a:p>
                <a:pPr>
                  <a:defRPr/>
                </a:pPr>
                <a:r>
                  <a:rPr lang="en-US"/>
                  <a:t>Bin</a:t>
                </a:r>
              </a:p>
            </c:rich>
          </c:tx>
          <c:overlay val="0"/>
        </c:title>
        <c:numFmt formatCode="General" sourceLinked="1"/>
        <c:majorTickMark val="out"/>
        <c:minorTickMark val="none"/>
        <c:tickLblPos val="nextTo"/>
        <c:crossAx val="1429233680"/>
        <c:crosses val="autoZero"/>
        <c:auto val="1"/>
        <c:lblAlgn val="ctr"/>
        <c:lblOffset val="100"/>
        <c:noMultiLvlLbl val="0"/>
      </c:catAx>
      <c:valAx>
        <c:axId val="1429233680"/>
        <c:scaling>
          <c:orientation val="minMax"/>
        </c:scaling>
        <c:delete val="0"/>
        <c:axPos val="l"/>
        <c:title>
          <c:tx>
            <c:rich>
              <a:bodyPr/>
              <a:lstStyle/>
              <a:p>
                <a:pPr>
                  <a:defRPr/>
                </a:pPr>
                <a:r>
                  <a:rPr lang="en-US"/>
                  <a:t>Frequency</a:t>
                </a:r>
              </a:p>
            </c:rich>
          </c:tx>
          <c:overlay val="0"/>
        </c:title>
        <c:numFmt formatCode="General" sourceLinked="1"/>
        <c:majorTickMark val="out"/>
        <c:minorTickMark val="none"/>
        <c:tickLblPos val="nextTo"/>
        <c:crossAx val="1154307728"/>
        <c:crosses val="autoZero"/>
        <c:crossBetween val="between"/>
      </c:valAx>
    </c:plotArea>
    <c:legend>
      <c:legendPos val="r"/>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printSettings>
    <c:headerFooter/>
    <c:pageMargins b="0.75" l="0.7" r="0.7" t="0.75" header="0.3" footer="0.3"/>
    <c:pageSetup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200" b="1" i="0" baseline="0">
                <a:effectLst/>
              </a:rPr>
              <a:t>Method 2, binned every 2 years by analyst </a:t>
            </a:r>
            <a:endParaRPr lang="en-US" sz="1200">
              <a:effectLst/>
            </a:endParaRPr>
          </a:p>
        </c:rich>
      </c:tx>
      <c:overlay val="0"/>
    </c:title>
    <c:autoTitleDeleted val="0"/>
    <c:plotArea>
      <c:layout/>
      <c:barChart>
        <c:barDir val="col"/>
        <c:grouping val="clustered"/>
        <c:varyColors val="0"/>
        <c:ser>
          <c:idx val="0"/>
          <c:order val="0"/>
          <c:tx>
            <c:v>Frequency</c:v>
          </c:tx>
          <c:invertIfNegative val="0"/>
          <c:cat>
            <c:strRef>
              <c:f>'Read Me'!$L$62:$L$76</c:f>
              <c:strCache>
                <c:ptCount val="15"/>
                <c:pt idx="0">
                  <c:v>6/1/1992</c:v>
                </c:pt>
                <c:pt idx="1">
                  <c:v>6/1/1994</c:v>
                </c:pt>
                <c:pt idx="2">
                  <c:v>6/1/1996</c:v>
                </c:pt>
                <c:pt idx="3">
                  <c:v>6/1/1998</c:v>
                </c:pt>
                <c:pt idx="4">
                  <c:v>6/1/2000</c:v>
                </c:pt>
                <c:pt idx="5">
                  <c:v>6/1/2002</c:v>
                </c:pt>
                <c:pt idx="6">
                  <c:v>6/1/2004</c:v>
                </c:pt>
                <c:pt idx="7">
                  <c:v>6/1/2006</c:v>
                </c:pt>
                <c:pt idx="8">
                  <c:v>6/1/2008</c:v>
                </c:pt>
                <c:pt idx="9">
                  <c:v>6/1/2010</c:v>
                </c:pt>
                <c:pt idx="10">
                  <c:v>6/1/2012</c:v>
                </c:pt>
                <c:pt idx="11">
                  <c:v>6/1/2014</c:v>
                </c:pt>
                <c:pt idx="12">
                  <c:v>6/1/2016</c:v>
                </c:pt>
                <c:pt idx="13">
                  <c:v>6/1/2018</c:v>
                </c:pt>
                <c:pt idx="14">
                  <c:v>More</c:v>
                </c:pt>
              </c:strCache>
            </c:strRef>
          </c:cat>
          <c:val>
            <c:numRef>
              <c:f>'Read Me'!$M$62:$M$76</c:f>
              <c:numCache>
                <c:formatCode>General</c:formatCode>
                <c:ptCount val="15"/>
                <c:pt idx="0">
                  <c:v>0</c:v>
                </c:pt>
                <c:pt idx="1">
                  <c:v>2</c:v>
                </c:pt>
                <c:pt idx="2">
                  <c:v>2</c:v>
                </c:pt>
                <c:pt idx="3">
                  <c:v>3</c:v>
                </c:pt>
                <c:pt idx="4">
                  <c:v>6</c:v>
                </c:pt>
                <c:pt idx="5">
                  <c:v>0</c:v>
                </c:pt>
                <c:pt idx="6">
                  <c:v>3</c:v>
                </c:pt>
                <c:pt idx="7">
                  <c:v>12</c:v>
                </c:pt>
                <c:pt idx="8">
                  <c:v>1</c:v>
                </c:pt>
                <c:pt idx="9">
                  <c:v>3</c:v>
                </c:pt>
                <c:pt idx="10">
                  <c:v>1</c:v>
                </c:pt>
                <c:pt idx="11">
                  <c:v>2</c:v>
                </c:pt>
                <c:pt idx="12">
                  <c:v>1</c:v>
                </c:pt>
                <c:pt idx="13">
                  <c:v>5</c:v>
                </c:pt>
                <c:pt idx="14">
                  <c:v>2</c:v>
                </c:pt>
              </c:numCache>
            </c:numRef>
          </c:val>
          <c:extLst>
            <c:ext xmlns:c16="http://schemas.microsoft.com/office/drawing/2014/chart" uri="{C3380CC4-5D6E-409C-BE32-E72D297353CC}">
              <c16:uniqueId val="{00000001-B68A-446F-81DB-5B184C97FA11}"/>
            </c:ext>
          </c:extLst>
        </c:ser>
        <c:dLbls>
          <c:showLegendKey val="0"/>
          <c:showVal val="0"/>
          <c:showCatName val="0"/>
          <c:showSerName val="0"/>
          <c:showPercent val="0"/>
          <c:showBubbleSize val="0"/>
        </c:dLbls>
        <c:gapWidth val="150"/>
        <c:axId val="1205171472"/>
        <c:axId val="1480077184"/>
      </c:barChart>
      <c:catAx>
        <c:axId val="1205171472"/>
        <c:scaling>
          <c:orientation val="minMax"/>
        </c:scaling>
        <c:delete val="0"/>
        <c:axPos val="b"/>
        <c:title>
          <c:tx>
            <c:rich>
              <a:bodyPr/>
              <a:lstStyle/>
              <a:p>
                <a:pPr>
                  <a:defRPr/>
                </a:pPr>
                <a:r>
                  <a:rPr lang="en-US"/>
                  <a:t>Bin</a:t>
                </a:r>
              </a:p>
            </c:rich>
          </c:tx>
          <c:overlay val="0"/>
        </c:title>
        <c:numFmt formatCode="General" sourceLinked="1"/>
        <c:majorTickMark val="out"/>
        <c:minorTickMark val="none"/>
        <c:tickLblPos val="nextTo"/>
        <c:crossAx val="1480077184"/>
        <c:crosses val="autoZero"/>
        <c:auto val="1"/>
        <c:lblAlgn val="ctr"/>
        <c:lblOffset val="100"/>
        <c:noMultiLvlLbl val="0"/>
      </c:catAx>
      <c:valAx>
        <c:axId val="1480077184"/>
        <c:scaling>
          <c:orientation val="minMax"/>
        </c:scaling>
        <c:delete val="0"/>
        <c:axPos val="l"/>
        <c:title>
          <c:tx>
            <c:rich>
              <a:bodyPr/>
              <a:lstStyle/>
              <a:p>
                <a:pPr>
                  <a:defRPr/>
                </a:pPr>
                <a:r>
                  <a:rPr lang="en-US"/>
                  <a:t>Frequency</a:t>
                </a:r>
              </a:p>
            </c:rich>
          </c:tx>
          <c:overlay val="0"/>
        </c:title>
        <c:numFmt formatCode="General" sourceLinked="1"/>
        <c:majorTickMark val="out"/>
        <c:minorTickMark val="none"/>
        <c:tickLblPos val="nextTo"/>
        <c:crossAx val="1205171472"/>
        <c:crosses val="autoZero"/>
        <c:crossBetween val="between"/>
      </c:valAx>
    </c:plotArea>
    <c:legend>
      <c:legendPos val="r"/>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printSettings>
    <c:headerFooter/>
    <c:pageMargins b="0.75" l="0.7" r="0.7" t="0.75" header="0.3" footer="0.3"/>
    <c:pageSetup/>
  </c:printSettings>
</c:chartSpace>
</file>

<file path=xl/charts/chartEx1.xml><?xml version="1.0" encoding="utf-8"?>
<cx:chartSpace xmlns:a="http://schemas.openxmlformats.org/drawingml/2006/main" xmlns:r="http://schemas.openxmlformats.org/officeDocument/2006/relationships" xmlns:cx="http://schemas.microsoft.com/office/drawing/2014/chartex">
  <cx:chartData>
    <cx:data id="0">
      <cx:numDim type="val">
        <cx:f>_xlchart.v1.0</cx:f>
      </cx:numDim>
    </cx:data>
  </cx:chartData>
  <cx:chart>
    <cx:title pos="t" align="ctr" overlay="0">
      <cx:tx>
        <cx:txData>
          <cx:v>Method 1, binned by Excel</cx:v>
        </cx:txData>
      </cx:tx>
      <cx:txPr>
        <a:bodyPr spcFirstLastPara="1" vertOverflow="ellipsis" horzOverflow="overflow" wrap="square" lIns="0" tIns="0" rIns="0" bIns="0" anchor="ctr" anchorCtr="1"/>
        <a:lstStyle/>
        <a:p>
          <a:pPr algn="ctr" rtl="0">
            <a:defRPr/>
          </a:pPr>
          <a:r>
            <a:rPr lang="en-US" sz="1200" b="1" i="0" u="none" strike="noStrike" baseline="0">
              <a:solidFill>
                <a:sysClr val="windowText" lastClr="000000">
                  <a:lumMod val="65000"/>
                  <a:lumOff val="35000"/>
                </a:sysClr>
              </a:solidFill>
              <a:latin typeface="Calibri" panose="020F0502020204030204"/>
            </a:rPr>
            <a:t>Method 1, binned by Excel</a:t>
          </a:r>
        </a:p>
      </cx:txPr>
    </cx:title>
    <cx:plotArea>
      <cx:plotAreaRegion>
        <cx:series layoutId="clusteredColumn" uniqueId="{CAA5639B-1B32-43F3-BA43-5213AC5ECEF3}">
          <cx:dataId val="0"/>
          <cx:layoutPr>
            <cx:binning intervalClosed="r"/>
          </cx:layoutPr>
        </cx:series>
      </cx:plotAreaRegion>
      <cx:axis id="0">
        <cx:catScaling gapWidth="0"/>
        <cx:tickLabels/>
      </cx:axis>
      <cx:axis id="1">
        <cx:valScaling/>
        <cx:majorGridlines/>
        <cx:tickLabels/>
      </cx:axis>
    </cx:plotArea>
  </cx:chart>
  <cx:spPr>
    <a:ln>
      <a:solidFill>
        <a:schemeClr val="tx1"/>
      </a:solidFill>
    </a:ln>
  </cx:spPr>
  <cx:printSettings>
    <cx:headerFooter alignWithMargins="1" differentOddEven="0" differentFirst="0"/>
    <cx:pageMargins l="0.69999999999999996" r="0.69999999999999996" t="0.75" b="0.75" header="0.29999999999999999" footer="0.29999999999999999"/>
    <cx:pageSetup paperSize="1" firstPageNumber="1" orientation="default" blackAndWhite="0" draft="0" useFirstPageNumber="0" horizontalDpi="600" verticalDpi="600" copies="1"/>
  </cx:printSettings>
</cx:chartSpace>
</file>

<file path=xl/charts/chartEx10.xml><?xml version="1.0" encoding="utf-8"?>
<cx:chartSpace xmlns:a="http://schemas.openxmlformats.org/drawingml/2006/main" xmlns:r="http://schemas.openxmlformats.org/officeDocument/2006/relationships" xmlns:cx="http://schemas.microsoft.com/office/drawing/2014/chartex">
  <cx:chartData>
    <cx:data id="0">
      <cx:numDim type="val">
        <cx:f>_xlchart.v1.10</cx:f>
      </cx:numDim>
    </cx:data>
  </cx:chartData>
  <cx:chart>
    <cx:title pos="t" align="ctr" overlay="0">
      <cx:tx>
        <cx:rich>
          <a:bodyPr spcFirstLastPara="1" vertOverflow="ellipsis" horzOverflow="overflow" wrap="square" lIns="0" tIns="0" rIns="0" bIns="0" anchor="ctr" anchorCtr="1"/>
          <a:lstStyle/>
          <a:p>
            <a:pPr rtl="0"/>
            <a:r>
              <a:rPr lang="en-US" sz="1200" b="1" i="0" baseline="0">
                <a:effectLst/>
                <a:latin typeface="+mn-lt"/>
              </a:rPr>
              <a:t>US Hurricanes, Landfalling Categories 3, 4, &amp; 5 (10 yr-bins)</a:t>
            </a:r>
            <a:endParaRPr lang="en-US" sz="1200">
              <a:effectLst/>
              <a:latin typeface="+mn-lt"/>
            </a:endParaRPr>
          </a:p>
        </cx:rich>
      </cx:tx>
    </cx:title>
    <cx:plotArea>
      <cx:plotAreaRegion>
        <cx:series layoutId="clusteredColumn" uniqueId="{F8ACC3F0-0441-470D-BCB8-48BD70AEDEA3}">
          <cx:dataId val="0"/>
          <cx:layoutPr>
            <cx:binning intervalClosed="r">
              <cx:binSize val="3650"/>
            </cx:binning>
          </cx:layoutPr>
        </cx:series>
      </cx:plotAreaRegion>
      <cx:axis id="0">
        <cx:catScaling gapWidth="0"/>
        <cx:tickLabels/>
      </cx:axis>
      <cx:axis id="1">
        <cx:valScaling/>
        <cx:majorGridlines/>
        <cx:tickLabels/>
      </cx:axis>
    </cx:plotArea>
  </cx:chart>
  <cx:spPr>
    <a:ln>
      <a:solidFill>
        <a:schemeClr val="tx1"/>
      </a:solidFill>
    </a:ln>
  </cx:spPr>
</cx:chartSpace>
</file>

<file path=xl/charts/chartEx11.xml><?xml version="1.0" encoding="utf-8"?>
<cx:chartSpace xmlns:a="http://schemas.openxmlformats.org/drawingml/2006/main" xmlns:r="http://schemas.openxmlformats.org/officeDocument/2006/relationships" xmlns:cx="http://schemas.microsoft.com/office/drawing/2014/chartex">
  <cx:chartData>
    <cx:data id="0">
      <cx:numDim type="val">
        <cx:f>_xlchart.v1.8</cx:f>
      </cx:numDim>
    </cx:data>
  </cx:chartData>
  <cx:chart>
    <cx:title pos="t" align="ctr" overlay="0">
      <cx:tx>
        <cx:rich>
          <a:bodyPr spcFirstLastPara="1" vertOverflow="ellipsis" horzOverflow="overflow" wrap="square" lIns="0" tIns="0" rIns="0" bIns="0" anchor="ctr" anchorCtr="1"/>
          <a:lstStyle/>
          <a:p>
            <a:pPr rtl="0"/>
            <a:r>
              <a:rPr lang="en-US" sz="1200" b="1" i="0" baseline="0">
                <a:effectLst/>
                <a:latin typeface="+mn-lt"/>
              </a:rPr>
              <a:t>US Hurricanes, Landfalling Categories 3, 4, &amp; 5 (1 yr-bins)</a:t>
            </a:r>
            <a:endParaRPr lang="en-US" sz="1200">
              <a:effectLst/>
              <a:latin typeface="+mn-lt"/>
            </a:endParaRPr>
          </a:p>
        </cx:rich>
      </cx:tx>
    </cx:title>
    <cx:plotArea>
      <cx:plotAreaRegion>
        <cx:series layoutId="clusteredColumn" uniqueId="{F8ACC3F0-0441-470D-BCB8-48BD70AEDEA3}">
          <cx:dataId val="0"/>
          <cx:layoutPr>
            <cx:binning intervalClosed="r">
              <cx:binSize val="365"/>
            </cx:binning>
          </cx:layoutPr>
        </cx:series>
      </cx:plotAreaRegion>
      <cx:axis id="0">
        <cx:catScaling gapWidth="0"/>
        <cx:tickLabels/>
      </cx:axis>
      <cx:axis id="1">
        <cx:valScaling/>
        <cx:majorGridlines/>
        <cx:tickLabels/>
      </cx:axis>
    </cx:plotArea>
  </cx:chart>
  <cx:spPr>
    <a:ln>
      <a:solidFill>
        <a:schemeClr val="tx1"/>
      </a:solidFill>
    </a:ln>
  </cx:spPr>
  <cx:clrMapOvr bg1="lt1" tx1="dk1" bg2="lt2" tx2="dk2" accent1="accent1" accent2="accent2" accent3="accent3" accent4="accent4" accent5="accent5" accent6="accent6" hlink="hlink" folHlink="folHlink"/>
</cx:chartSpace>
</file>

<file path=xl/charts/chartEx12.xml><?xml version="1.0" encoding="utf-8"?>
<cx:chartSpace xmlns:a="http://schemas.openxmlformats.org/drawingml/2006/main" xmlns:r="http://schemas.openxmlformats.org/officeDocument/2006/relationships" xmlns:cx="http://schemas.microsoft.com/office/drawing/2014/chartex">
  <cx:chartData>
    <cx:data id="0">
      <cx:numDim type="val">
        <cx:f>_xlchart.v1.11</cx:f>
      </cx:numDim>
    </cx:data>
  </cx:chartData>
  <cx:chart>
    <cx:title pos="t" align="ctr" overlay="0">
      <cx:tx>
        <cx:rich>
          <a:bodyPr spcFirstLastPara="1" vertOverflow="ellipsis" horzOverflow="overflow" wrap="square" lIns="0" tIns="0" rIns="0" bIns="0" anchor="ctr" anchorCtr="1"/>
          <a:lstStyle/>
          <a:p>
            <a:pPr rtl="0"/>
            <a:r>
              <a:rPr lang="en-US" sz="1200" b="1" i="0" baseline="0">
                <a:effectLst/>
                <a:latin typeface="+mn-lt"/>
              </a:rPr>
              <a:t>US Hurricanes, &gt;1900, Landfalling Cat 3 - 5 (27.40 yr-bins)</a:t>
            </a:r>
            <a:endParaRPr lang="en-US" sz="1200">
              <a:effectLst/>
              <a:latin typeface="+mn-lt"/>
            </a:endParaRPr>
          </a:p>
        </cx:rich>
      </cx:tx>
    </cx:title>
    <cx:plotArea>
      <cx:plotAreaRegion>
        <cx:series layoutId="clusteredColumn" uniqueId="{F8ACC3F0-0441-470D-BCB8-48BD70AEDEA3}">
          <cx:dataId val="0"/>
          <cx:layoutPr>
            <cx:binning intervalClosed="r"/>
          </cx:layoutPr>
        </cx:series>
      </cx:plotAreaRegion>
      <cx:axis id="0">
        <cx:catScaling gapWidth="0"/>
        <cx:tickLabels/>
      </cx:axis>
      <cx:axis id="1">
        <cx:valScaling/>
        <cx:majorGridlines/>
        <cx:tickLabels/>
      </cx:axis>
    </cx:plotArea>
  </cx:chart>
  <cx:spPr>
    <a:ln>
      <a:solidFill>
        <a:schemeClr val="tx1"/>
      </a:solidFill>
    </a:ln>
  </cx:spPr>
</cx:chartSpace>
</file>

<file path=xl/charts/chartEx13.xml><?xml version="1.0" encoding="utf-8"?>
<cx:chartSpace xmlns:a="http://schemas.openxmlformats.org/drawingml/2006/main" xmlns:r="http://schemas.openxmlformats.org/officeDocument/2006/relationships" xmlns:cx="http://schemas.microsoft.com/office/drawing/2014/chartex">
  <cx:chartData>
    <cx:data id="0">
      <cx:numDim type="val">
        <cx:f>_xlchart.v1.13</cx:f>
      </cx:numDim>
    </cx:data>
  </cx:chartData>
  <cx:chart>
    <cx:title pos="t" align="ctr" overlay="0">
      <cx:tx>
        <cx:rich>
          <a:bodyPr spcFirstLastPara="1" vertOverflow="ellipsis" horzOverflow="overflow" wrap="square" lIns="0" tIns="0" rIns="0" bIns="0" anchor="ctr" anchorCtr="1"/>
          <a:lstStyle/>
          <a:p>
            <a:pPr rtl="0"/>
            <a:r>
              <a:rPr lang="en-US" sz="1200" b="1" i="0" baseline="0">
                <a:effectLst/>
                <a:latin typeface="+mn-lt"/>
              </a:rPr>
              <a:t>US Hurricanes, &gt;1900, Landfalling Cat 3 - 5 (10 yr-bins)</a:t>
            </a:r>
            <a:endParaRPr lang="en-US" sz="1200">
              <a:effectLst/>
              <a:latin typeface="+mn-lt"/>
            </a:endParaRPr>
          </a:p>
        </cx:rich>
      </cx:tx>
    </cx:title>
    <cx:plotArea>
      <cx:plotAreaRegion>
        <cx:series layoutId="clusteredColumn" uniqueId="{F8ACC3F0-0441-470D-BCB8-48BD70AEDEA3}">
          <cx:dataId val="0"/>
          <cx:layoutPr>
            <cx:binning intervalClosed="r">
              <cx:binSize val="3650"/>
            </cx:binning>
          </cx:layoutPr>
        </cx:series>
      </cx:plotAreaRegion>
      <cx:axis id="0">
        <cx:catScaling gapWidth="0"/>
        <cx:tickLabels/>
      </cx:axis>
      <cx:axis id="1">
        <cx:valScaling/>
        <cx:majorGridlines/>
        <cx:tickLabels/>
      </cx:axis>
    </cx:plotArea>
  </cx:chart>
  <cx:spPr>
    <a:ln>
      <a:solidFill>
        <a:schemeClr val="tx1"/>
      </a:solidFill>
    </a:ln>
  </cx:spPr>
</cx:chartSpace>
</file>

<file path=xl/charts/chartEx14.xml><?xml version="1.0" encoding="utf-8"?>
<cx:chartSpace xmlns:a="http://schemas.openxmlformats.org/drawingml/2006/main" xmlns:r="http://schemas.openxmlformats.org/officeDocument/2006/relationships" xmlns:cx="http://schemas.microsoft.com/office/drawing/2014/chartex">
  <cx:chartData>
    <cx:data id="0">
      <cx:numDim type="val">
        <cx:f>_xlchart.v1.12</cx:f>
      </cx:numDim>
    </cx:data>
  </cx:chartData>
  <cx:chart>
    <cx:title pos="t" align="ctr" overlay="0">
      <cx:tx>
        <cx:rich>
          <a:bodyPr spcFirstLastPara="1" vertOverflow="ellipsis" horzOverflow="overflow" wrap="square" lIns="0" tIns="0" rIns="0" bIns="0" anchor="ctr" anchorCtr="1"/>
          <a:lstStyle/>
          <a:p>
            <a:pPr rtl="0"/>
            <a:r>
              <a:rPr lang="en-US" sz="1200" b="1" i="0" baseline="0">
                <a:effectLst/>
                <a:latin typeface="+mn-lt"/>
              </a:rPr>
              <a:t>US Hurricanes, &gt;1900, Landfalling Cat 3 - 5 (1 yr-bins)</a:t>
            </a:r>
            <a:endParaRPr lang="en-US" sz="1200">
              <a:effectLst/>
              <a:latin typeface="+mn-lt"/>
            </a:endParaRPr>
          </a:p>
        </cx:rich>
      </cx:tx>
    </cx:title>
    <cx:plotArea>
      <cx:plotAreaRegion>
        <cx:series layoutId="clusteredColumn" uniqueId="{F8ACC3F0-0441-470D-BCB8-48BD70AEDEA3}">
          <cx:dataId val="0"/>
          <cx:layoutPr>
            <cx:binning intervalClosed="r">
              <cx:binSize val="365"/>
            </cx:binning>
          </cx:layoutPr>
        </cx:series>
      </cx:plotAreaRegion>
      <cx:axis id="0">
        <cx:catScaling gapWidth="0"/>
        <cx:tickLabels/>
      </cx:axis>
      <cx:axis id="1">
        <cx:valScaling max="4"/>
        <cx:majorGridlines/>
        <cx:tickLabels/>
        <cx:numFmt formatCode="General" sourceLinked="0"/>
      </cx:axis>
    </cx:plotArea>
  </cx:chart>
  <cx:spPr>
    <a:ln>
      <a:solidFill>
        <a:schemeClr val="tx1"/>
      </a:solidFill>
    </a:ln>
  </cx:spPr>
  <cx:clrMapOvr bg1="lt1" tx1="dk1" bg2="lt2" tx2="dk2" accent1="accent1" accent2="accent2" accent3="accent3" accent4="accent4" accent5="accent5" accent6="accent6" hlink="hlink" folHlink="folHlink"/>
</cx:chartSpace>
</file>

<file path=xl/charts/chartEx15.xml><?xml version="1.0" encoding="utf-8"?>
<cx:chartSpace xmlns:a="http://schemas.openxmlformats.org/drawingml/2006/main" xmlns:r="http://schemas.openxmlformats.org/officeDocument/2006/relationships" xmlns:cx="http://schemas.microsoft.com/office/drawing/2014/chartex">
  <cx:chartData>
    <cx:data id="0">
      <cx:numDim type="val">
        <cx:f>_xlchart.v1.16</cx:f>
      </cx:numDim>
    </cx:data>
  </cx:chartData>
  <cx:chart>
    <cx:title pos="t" align="ctr" overlay="0">
      <cx:tx>
        <cx:rich>
          <a:bodyPr spcFirstLastPara="1" vertOverflow="ellipsis" horzOverflow="overflow" wrap="square" lIns="0" tIns="0" rIns="0" bIns="0" anchor="ctr" anchorCtr="1"/>
          <a:lstStyle/>
          <a:p>
            <a:pPr rtl="0"/>
            <a:r>
              <a:rPr lang="en-US" sz="1200" b="1" i="0" baseline="0">
                <a:effectLst/>
                <a:latin typeface="+mn-lt"/>
              </a:rPr>
              <a:t>US Hurricanes, Landfalling Categories 4 &amp; 5 (46.58 yr-bins)</a:t>
            </a:r>
            <a:endParaRPr lang="en-US" sz="1200">
              <a:effectLst/>
              <a:latin typeface="+mn-lt"/>
            </a:endParaRPr>
          </a:p>
        </cx:rich>
      </cx:tx>
    </cx:title>
    <cx:plotArea>
      <cx:plotAreaRegion>
        <cx:series layoutId="clusteredColumn" uniqueId="{5E4EF5E0-A3AF-4D07-9348-0586AF6F8748}">
          <cx:dataId val="0"/>
          <cx:layoutPr>
            <cx:binning intervalClosed="r">
              <cx:binSize val="17000"/>
            </cx:binning>
          </cx:layoutPr>
        </cx:series>
      </cx:plotAreaRegion>
      <cx:axis id="0">
        <cx:catScaling gapWidth="0"/>
        <cx:tickLabels/>
      </cx:axis>
      <cx:axis id="1">
        <cx:valScaling/>
        <cx:majorGridlines/>
        <cx:tickLabels/>
      </cx:axis>
    </cx:plotArea>
  </cx:chart>
  <cx:spPr>
    <a:ln>
      <a:solidFill>
        <a:schemeClr val="tx1"/>
      </a:solidFill>
    </a:ln>
  </cx:spPr>
</cx:chartSpace>
</file>

<file path=xl/charts/chartEx16.xml><?xml version="1.0" encoding="utf-8"?>
<cx:chartSpace xmlns:a="http://schemas.openxmlformats.org/drawingml/2006/main" xmlns:r="http://schemas.openxmlformats.org/officeDocument/2006/relationships" xmlns:cx="http://schemas.microsoft.com/office/drawing/2014/chartex">
  <cx:chartData>
    <cx:data id="0">
      <cx:numDim type="val">
        <cx:f>_xlchart.v1.15</cx:f>
      </cx:numDim>
    </cx:data>
  </cx:chartData>
  <cx:chart>
    <cx:title pos="t" align="ctr" overlay="0">
      <cx:tx>
        <cx:rich>
          <a:bodyPr spcFirstLastPara="1" vertOverflow="ellipsis" horzOverflow="overflow" wrap="square" lIns="0" tIns="0" rIns="0" bIns="0" anchor="ctr" anchorCtr="1"/>
          <a:lstStyle/>
          <a:p>
            <a:pPr rtl="0"/>
            <a:r>
              <a:rPr lang="en-US" sz="1200" b="1" i="0" baseline="0">
                <a:effectLst/>
                <a:latin typeface="+mn-lt"/>
              </a:rPr>
              <a:t>US Hurricanes, Landfalling Categories 4 &amp; 5 (10 yr-bins)</a:t>
            </a:r>
            <a:endParaRPr lang="en-US" sz="1200">
              <a:effectLst/>
              <a:latin typeface="+mn-lt"/>
            </a:endParaRPr>
          </a:p>
        </cx:rich>
      </cx:tx>
    </cx:title>
    <cx:plotArea>
      <cx:plotAreaRegion>
        <cx:series layoutId="clusteredColumn" uniqueId="{5E4EF5E0-A3AF-4D07-9348-0586AF6F8748}">
          <cx:dataId val="0"/>
          <cx:layoutPr>
            <cx:binning intervalClosed="r">
              <cx:binSize val="3650"/>
            </cx:binning>
          </cx:layoutPr>
        </cx:series>
      </cx:plotAreaRegion>
      <cx:axis id="0">
        <cx:catScaling gapWidth="0"/>
        <cx:tickLabels/>
      </cx:axis>
      <cx:axis id="1">
        <cx:valScaling/>
        <cx:majorGridlines/>
        <cx:tickLabels/>
      </cx:axis>
    </cx:plotArea>
  </cx:chart>
  <cx:spPr>
    <a:ln>
      <a:solidFill>
        <a:schemeClr val="tx1"/>
      </a:solidFill>
    </a:ln>
  </cx:spPr>
</cx:chartSpace>
</file>

<file path=xl/charts/chartEx17.xml><?xml version="1.0" encoding="utf-8"?>
<cx:chartSpace xmlns:a="http://schemas.openxmlformats.org/drawingml/2006/main" xmlns:r="http://schemas.openxmlformats.org/officeDocument/2006/relationships" xmlns:cx="http://schemas.microsoft.com/office/drawing/2014/chartex">
  <cx:chartData>
    <cx:data id="0">
      <cx:numDim type="val">
        <cx:f>_xlchart.v1.14</cx:f>
      </cx:numDim>
    </cx:data>
  </cx:chartData>
  <cx:chart>
    <cx:title pos="t" align="ctr" overlay="0">
      <cx:tx>
        <cx:rich>
          <a:bodyPr spcFirstLastPara="1" vertOverflow="ellipsis" horzOverflow="overflow" wrap="square" lIns="0" tIns="0" rIns="0" bIns="0" anchor="ctr" anchorCtr="1"/>
          <a:lstStyle/>
          <a:p>
            <a:pPr rtl="0"/>
            <a:r>
              <a:rPr lang="en-US" sz="1200" b="1" i="0" baseline="0">
                <a:effectLst/>
                <a:latin typeface="+mn-lt"/>
              </a:rPr>
              <a:t>US Hurricanes, Landfalling Categories 4 &amp; 5 (1 yr-bins)</a:t>
            </a:r>
            <a:endParaRPr lang="en-US" sz="1200">
              <a:effectLst/>
              <a:latin typeface="+mn-lt"/>
            </a:endParaRPr>
          </a:p>
        </cx:rich>
      </cx:tx>
    </cx:title>
    <cx:plotArea>
      <cx:plotAreaRegion>
        <cx:series layoutId="clusteredColumn" uniqueId="{5E4EF5E0-A3AF-4D07-9348-0586AF6F8748}">
          <cx:dataId val="0"/>
          <cx:layoutPr>
            <cx:binning intervalClosed="r">
              <cx:binSize val="365"/>
            </cx:binning>
          </cx:layoutPr>
        </cx:series>
      </cx:plotAreaRegion>
      <cx:axis id="0">
        <cx:catScaling gapWidth="0"/>
        <cx:tickLabels/>
      </cx:axis>
      <cx:axis id="1">
        <cx:valScaling/>
        <cx:majorGridlines/>
        <cx:tickLabels/>
      </cx:axis>
    </cx:plotArea>
  </cx:chart>
  <cx:spPr>
    <a:ln>
      <a:solidFill>
        <a:schemeClr val="tx1"/>
      </a:solidFill>
    </a:ln>
  </cx:spPr>
  <cx:clrMapOvr bg1="lt1" tx1="dk1" bg2="lt2" tx2="dk2" accent1="accent1" accent2="accent2" accent3="accent3" accent4="accent4" accent5="accent5" accent6="accent6" hlink="hlink" folHlink="folHlink"/>
</cx:chartSpace>
</file>

<file path=xl/charts/chartEx18.xml><?xml version="1.0" encoding="utf-8"?>
<cx:chartSpace xmlns:a="http://schemas.openxmlformats.org/drawingml/2006/main" xmlns:r="http://schemas.openxmlformats.org/officeDocument/2006/relationships" xmlns:cx="http://schemas.microsoft.com/office/drawing/2014/chartex">
  <cx:chartData>
    <cx:data id="0">
      <cx:numDim type="val">
        <cx:f>_xlchart.v1.18</cx:f>
      </cx:numDim>
    </cx:data>
  </cx:chartData>
  <cx:chart>
    <cx:title pos="t" align="ctr" overlay="0">
      <cx:tx>
        <cx:rich>
          <a:bodyPr spcFirstLastPara="1" vertOverflow="ellipsis" horzOverflow="overflow" wrap="square" lIns="0" tIns="0" rIns="0" bIns="0" anchor="ctr" anchorCtr="1"/>
          <a:lstStyle/>
          <a:p>
            <a:pPr rtl="0"/>
            <a:r>
              <a:rPr lang="en-US" sz="1200" b="1" i="0" baseline="0">
                <a:effectLst/>
                <a:latin typeface="+mn-lt"/>
              </a:rPr>
              <a:t>US Hurricanes, &gt;1900, Landfalling Cat 4 &amp; 5 (46.58 yr-bins)</a:t>
            </a:r>
            <a:endParaRPr lang="en-US" sz="1200">
              <a:effectLst/>
              <a:latin typeface="+mn-lt"/>
            </a:endParaRPr>
          </a:p>
        </cx:rich>
      </cx:tx>
    </cx:title>
    <cx:plotArea>
      <cx:plotAreaRegion>
        <cx:series layoutId="clusteredColumn" uniqueId="{5E4EF5E0-A3AF-4D07-9348-0586AF6F8748}">
          <cx:dataId val="0"/>
          <cx:layoutPr>
            <cx:binning intervalClosed="r">
              <cx:binSize val="17000"/>
            </cx:binning>
          </cx:layoutPr>
        </cx:series>
      </cx:plotAreaRegion>
      <cx:axis id="0">
        <cx:catScaling gapWidth="0"/>
        <cx:tickLabels/>
      </cx:axis>
      <cx:axis id="1">
        <cx:valScaling/>
        <cx:majorGridlines/>
        <cx:tickLabels/>
      </cx:axis>
    </cx:plotArea>
  </cx:chart>
  <cx:spPr>
    <a:ln>
      <a:solidFill>
        <a:schemeClr val="tx1"/>
      </a:solidFill>
    </a:ln>
  </cx:spPr>
</cx:chartSpace>
</file>

<file path=xl/charts/chartEx19.xml><?xml version="1.0" encoding="utf-8"?>
<cx:chartSpace xmlns:a="http://schemas.openxmlformats.org/drawingml/2006/main" xmlns:r="http://schemas.openxmlformats.org/officeDocument/2006/relationships" xmlns:cx="http://schemas.microsoft.com/office/drawing/2014/chartex">
  <cx:chartData>
    <cx:data id="0">
      <cx:numDim type="val">
        <cx:f>_xlchart.v1.19</cx:f>
      </cx:numDim>
    </cx:data>
  </cx:chartData>
  <cx:chart>
    <cx:title pos="t" align="ctr" overlay="0">
      <cx:tx>
        <cx:rich>
          <a:bodyPr spcFirstLastPara="1" vertOverflow="ellipsis" horzOverflow="overflow" wrap="square" lIns="0" tIns="0" rIns="0" bIns="0" anchor="ctr" anchorCtr="1"/>
          <a:lstStyle/>
          <a:p>
            <a:pPr rtl="0"/>
            <a:r>
              <a:rPr lang="en-US" sz="1200" b="1" i="0" baseline="0">
                <a:effectLst/>
                <a:latin typeface="+mn-lt"/>
              </a:rPr>
              <a:t>US Hurricanes, &gt;1900, Landfalling Cat 4 &amp; 5 (10 yr-bins)</a:t>
            </a:r>
            <a:endParaRPr lang="en-US" sz="1200">
              <a:effectLst/>
              <a:latin typeface="+mn-lt"/>
            </a:endParaRPr>
          </a:p>
        </cx:rich>
      </cx:tx>
    </cx:title>
    <cx:plotArea>
      <cx:plotAreaRegion>
        <cx:series layoutId="clusteredColumn" uniqueId="{5E4EF5E0-A3AF-4D07-9348-0586AF6F8748}">
          <cx:dataId val="0"/>
          <cx:layoutPr>
            <cx:binning intervalClosed="r">
              <cx:binSize val="3650"/>
            </cx:binning>
          </cx:layoutPr>
        </cx:series>
      </cx:plotAreaRegion>
      <cx:axis id="0">
        <cx:catScaling gapWidth="0"/>
        <cx:tickLabels/>
      </cx:axis>
      <cx:axis id="1">
        <cx:valScaling/>
        <cx:majorGridlines/>
        <cx:tickLabels/>
      </cx:axis>
    </cx:plotArea>
  </cx:chart>
  <cx:spPr>
    <a:ln>
      <a:solidFill>
        <a:schemeClr val="tx1"/>
      </a:solidFill>
    </a:ln>
  </cx:spPr>
</cx:chartSpace>
</file>

<file path=xl/charts/chartEx2.xml><?xml version="1.0" encoding="utf-8"?>
<cx:chartSpace xmlns:a="http://schemas.openxmlformats.org/drawingml/2006/main" xmlns:r="http://schemas.openxmlformats.org/officeDocument/2006/relationships" xmlns:cx="http://schemas.microsoft.com/office/drawing/2014/chartex">
  <cx:chartData>
    <cx:data id="0">
      <cx:numDim type="val">
        <cx:f>_xlchart.v1.1</cx:f>
      </cx:numDim>
    </cx:data>
  </cx:chartData>
  <cx:chart>
    <cx:title pos="t" align="ctr" overlay="0">
      <cx:tx>
        <cx:txData>
          <cx:v>Method 1, binned every 730 days (2 years) by analyst </cx:v>
        </cx:txData>
      </cx:tx>
      <cx:txPr>
        <a:bodyPr spcFirstLastPara="1" vertOverflow="ellipsis" horzOverflow="overflow" wrap="square" lIns="0" tIns="0" rIns="0" bIns="0" anchor="ctr" anchorCtr="1"/>
        <a:lstStyle/>
        <a:p>
          <a:pPr algn="ctr" rtl="0">
            <a:defRPr/>
          </a:pPr>
          <a:r>
            <a:rPr lang="en-US" sz="1200" b="1" i="0" u="none" strike="noStrike" baseline="0">
              <a:solidFill>
                <a:sysClr val="windowText" lastClr="000000">
                  <a:lumMod val="65000"/>
                  <a:lumOff val="35000"/>
                </a:sysClr>
              </a:solidFill>
              <a:latin typeface="Calibri" panose="020F0502020204030204"/>
            </a:rPr>
            <a:t>Method 1, binned every 730 days (2 years) by analyst </a:t>
          </a:r>
        </a:p>
      </cx:txPr>
    </cx:title>
    <cx:plotArea>
      <cx:plotAreaRegion>
        <cx:series layoutId="clusteredColumn" uniqueId="{CAA5639B-1B32-43F3-BA43-5213AC5ECEF3}">
          <cx:dataId val="0"/>
          <cx:layoutPr>
            <cx:binning intervalClosed="r">
              <cx:binSize val="730"/>
            </cx:binning>
          </cx:layoutPr>
        </cx:series>
      </cx:plotAreaRegion>
      <cx:axis id="0">
        <cx:catScaling gapWidth="0"/>
        <cx:tickLabels/>
      </cx:axis>
      <cx:axis id="1">
        <cx:valScaling/>
        <cx:majorGridlines/>
        <cx:tickLabels/>
      </cx:axis>
    </cx:plotArea>
  </cx:chart>
  <cx:spPr>
    <a:ln>
      <a:solidFill>
        <a:schemeClr val="tx1"/>
      </a:solidFill>
    </a:ln>
  </cx:spPr>
</cx:chartSpace>
</file>

<file path=xl/charts/chartEx20.xml><?xml version="1.0" encoding="utf-8"?>
<cx:chartSpace xmlns:a="http://schemas.openxmlformats.org/drawingml/2006/main" xmlns:r="http://schemas.openxmlformats.org/officeDocument/2006/relationships" xmlns:cx="http://schemas.microsoft.com/office/drawing/2014/chartex">
  <cx:chartData>
    <cx:data id="0">
      <cx:numDim type="val">
        <cx:f>_xlchart.v1.17</cx:f>
      </cx:numDim>
    </cx:data>
  </cx:chartData>
  <cx:chart>
    <cx:title pos="t" align="ctr" overlay="0">
      <cx:tx>
        <cx:rich>
          <a:bodyPr spcFirstLastPara="1" vertOverflow="ellipsis" horzOverflow="overflow" wrap="square" lIns="0" tIns="0" rIns="0" bIns="0" anchor="ctr" anchorCtr="1"/>
          <a:lstStyle/>
          <a:p>
            <a:pPr rtl="0"/>
            <a:r>
              <a:rPr lang="en-US" sz="1200" b="1" i="0" baseline="0">
                <a:effectLst/>
                <a:latin typeface="+mn-lt"/>
              </a:rPr>
              <a:t>US Hurricanes, &gt;1900, Landfalling Cat 4 &amp; 5 (1 yr-bins)</a:t>
            </a:r>
            <a:endParaRPr lang="en-US" sz="1200">
              <a:effectLst/>
              <a:latin typeface="+mn-lt"/>
            </a:endParaRPr>
          </a:p>
        </cx:rich>
      </cx:tx>
    </cx:title>
    <cx:plotArea>
      <cx:plotAreaRegion>
        <cx:series layoutId="clusteredColumn" uniqueId="{5E4EF5E0-A3AF-4D07-9348-0586AF6F8748}">
          <cx:dataId val="0"/>
          <cx:layoutPr>
            <cx:binning intervalClosed="r">
              <cx:binSize val="365"/>
            </cx:binning>
          </cx:layoutPr>
        </cx:series>
      </cx:plotAreaRegion>
      <cx:axis id="0">
        <cx:catScaling gapWidth="0"/>
        <cx:tickLabels/>
      </cx:axis>
      <cx:axis id="1">
        <cx:valScaling/>
        <cx:majorGridlines/>
        <cx:tickLabels/>
      </cx:axis>
    </cx:plotArea>
  </cx:chart>
  <cx:spPr>
    <a:ln>
      <a:solidFill>
        <a:schemeClr val="tx1"/>
      </a:solidFill>
    </a:ln>
  </cx:spPr>
  <cx:clrMapOvr bg1="lt1" tx1="dk1" bg2="lt2" tx2="dk2" accent1="accent1" accent2="accent2" accent3="accent3" accent4="accent4" accent5="accent5" accent6="accent6" hlink="hlink" folHlink="folHlink"/>
</cx:chartSpace>
</file>

<file path=xl/charts/chartEx21.xml><?xml version="1.0" encoding="utf-8"?>
<cx:chartSpace xmlns:a="http://schemas.openxmlformats.org/drawingml/2006/main" xmlns:r="http://schemas.openxmlformats.org/officeDocument/2006/relationships" xmlns:cx="http://schemas.microsoft.com/office/drawing/2014/chartex">
  <cx:chartData>
    <cx:data id="0">
      <cx:numDim type="val">
        <cx:f>_xlchart.v1.21</cx:f>
      </cx:numDim>
    </cx:data>
  </cx:chartData>
  <cx:chart>
    <cx:title pos="t" align="ctr" overlay="0">
      <cx:tx>
        <cx:rich>
          <a:bodyPr spcFirstLastPara="1" vertOverflow="ellipsis" horzOverflow="overflow" wrap="square" lIns="0" tIns="0" rIns="0" bIns="0" anchor="ctr" anchorCtr="1"/>
          <a:lstStyle/>
          <a:p>
            <a:pPr rtl="0"/>
            <a:r>
              <a:rPr lang="en-US" sz="1200" b="1" i="0" baseline="0">
                <a:effectLst/>
                <a:latin typeface="+mn-lt"/>
              </a:rPr>
              <a:t>US Hurricanes, 1851-1941, No Radar (16.16 yr-bins)</a:t>
            </a:r>
            <a:endParaRPr lang="en-US" sz="1200">
              <a:effectLst/>
              <a:latin typeface="+mn-lt"/>
            </a:endParaRPr>
          </a:p>
        </cx:rich>
      </cx:tx>
    </cx:title>
    <cx:plotArea>
      <cx:plotAreaRegion>
        <cx:series layoutId="clusteredColumn" uniqueId="{B36F79B0-D656-4D4E-B81F-A64FB107D433}">
          <cx:dataId val="0"/>
          <cx:layoutPr>
            <cx:binning intervalClosed="r"/>
          </cx:layoutPr>
        </cx:series>
      </cx:plotAreaRegion>
      <cx:axis id="0">
        <cx:catScaling gapWidth="0"/>
        <cx:tickLabels/>
        <cx:txPr>
          <a:bodyPr spcFirstLastPara="1" vertOverflow="ellipsis" horzOverflow="overflow" wrap="square" lIns="0" tIns="0" rIns="0" bIns="0" anchor="ctr" anchorCtr="1"/>
          <a:lstStyle/>
          <a:p>
            <a:pPr algn="ctr" rtl="0">
              <a:defRPr/>
            </a:pPr>
            <a:endParaRPr lang="en-US" sz="900" b="0" i="0" u="none" strike="noStrike" baseline="0">
              <a:solidFill>
                <a:sysClr val="windowText" lastClr="000000">
                  <a:lumMod val="65000"/>
                  <a:lumOff val="35000"/>
                </a:sysClr>
              </a:solidFill>
              <a:latin typeface="Calibri" panose="020F0502020204030204"/>
            </a:endParaRPr>
          </a:p>
        </cx:txPr>
      </cx:axis>
      <cx:axis id="1">
        <cx:valScaling/>
        <cx:majorGridlines/>
        <cx:tickLabels/>
      </cx:axis>
    </cx:plotArea>
  </cx:chart>
  <cx:spPr>
    <a:ln>
      <a:solidFill>
        <a:schemeClr val="tx1"/>
      </a:solidFill>
    </a:ln>
  </cx:spPr>
</cx:chartSpace>
</file>

<file path=xl/charts/chartEx22.xml><?xml version="1.0" encoding="utf-8"?>
<cx:chartSpace xmlns:a="http://schemas.openxmlformats.org/drawingml/2006/main" xmlns:r="http://schemas.openxmlformats.org/officeDocument/2006/relationships" xmlns:cx="http://schemas.microsoft.com/office/drawing/2014/chartex">
  <cx:chartData>
    <cx:data id="0">
      <cx:numDim type="val">
        <cx:f>_xlchart.v1.20</cx:f>
      </cx:numDim>
    </cx:data>
  </cx:chartData>
  <cx:chart>
    <cx:title pos="t" align="ctr" overlay="0">
      <cx:tx>
        <cx:rich>
          <a:bodyPr spcFirstLastPara="1" vertOverflow="ellipsis" horzOverflow="overflow" wrap="square" lIns="0" tIns="0" rIns="0" bIns="0" anchor="ctr" anchorCtr="1"/>
          <a:lstStyle/>
          <a:p>
            <a:pPr rtl="0"/>
            <a:r>
              <a:rPr lang="en-US" sz="1200" b="1" i="0" baseline="0">
                <a:effectLst/>
                <a:latin typeface="+mn-lt"/>
              </a:rPr>
              <a:t>US Hurricanes, 1851-1941, No Radar (10 yr-bins)</a:t>
            </a:r>
            <a:endParaRPr lang="en-US" sz="1200">
              <a:effectLst/>
              <a:latin typeface="+mn-lt"/>
            </a:endParaRPr>
          </a:p>
        </cx:rich>
      </cx:tx>
    </cx:title>
    <cx:plotArea>
      <cx:plotAreaRegion>
        <cx:series layoutId="clusteredColumn" uniqueId="{B36F79B0-D656-4D4E-B81F-A64FB107D433}">
          <cx:dataId val="0"/>
          <cx:layoutPr>
            <cx:binning intervalClosed="r">
              <cx:binSize val="3650"/>
            </cx:binning>
          </cx:layoutPr>
        </cx:series>
      </cx:plotAreaRegion>
      <cx:axis id="0">
        <cx:catScaling gapWidth="0"/>
        <cx:tickLabels/>
      </cx:axis>
      <cx:axis id="1">
        <cx:valScaling/>
        <cx:majorGridlines/>
        <cx:tickLabels/>
      </cx:axis>
    </cx:plotArea>
  </cx:chart>
  <cx:spPr>
    <a:ln>
      <a:solidFill>
        <a:schemeClr val="tx1"/>
      </a:solidFill>
    </a:ln>
  </cx:spPr>
</cx:chartSpace>
</file>

<file path=xl/charts/chartEx23.xml><?xml version="1.0" encoding="utf-8"?>
<cx:chartSpace xmlns:a="http://schemas.openxmlformats.org/drawingml/2006/main" xmlns:r="http://schemas.openxmlformats.org/officeDocument/2006/relationships" xmlns:cx="http://schemas.microsoft.com/office/drawing/2014/chartex">
  <cx:chartData>
    <cx:data id="0">
      <cx:numDim type="val">
        <cx:f>_xlchart.v1.22</cx:f>
      </cx:numDim>
    </cx:data>
  </cx:chartData>
  <cx:chart>
    <cx:title pos="t" align="ctr" overlay="0">
      <cx:tx>
        <cx:rich>
          <a:bodyPr spcFirstLastPara="1" vertOverflow="ellipsis" horzOverflow="overflow" wrap="square" lIns="0" tIns="0" rIns="0" bIns="0" anchor="ctr" anchorCtr="1"/>
          <a:lstStyle/>
          <a:p>
            <a:pPr rtl="0"/>
            <a:r>
              <a:rPr lang="en-US" sz="1200" b="1" i="0" baseline="0">
                <a:effectLst/>
                <a:latin typeface="+mn-lt"/>
              </a:rPr>
              <a:t>US Hurricanes, 1851-1941, No Radar (1 yr-bins)</a:t>
            </a:r>
            <a:endParaRPr lang="en-US" sz="1200">
              <a:effectLst/>
              <a:latin typeface="+mn-lt"/>
            </a:endParaRPr>
          </a:p>
        </cx:rich>
      </cx:tx>
    </cx:title>
    <cx:plotArea>
      <cx:plotAreaRegion>
        <cx:series layoutId="clusteredColumn" uniqueId="{B36F79B0-D656-4D4E-B81F-A64FB107D433}">
          <cx:dataId val="0"/>
          <cx:layoutPr>
            <cx:binning intervalClosed="r">
              <cx:binSize val="365"/>
            </cx:binning>
          </cx:layoutPr>
        </cx:series>
      </cx:plotAreaRegion>
      <cx:axis id="0">
        <cx:catScaling gapWidth="0"/>
        <cx:tickLabels/>
      </cx:axis>
      <cx:axis id="1">
        <cx:valScaling/>
        <cx:majorGridlines/>
        <cx:tickLabels/>
      </cx:axis>
    </cx:plotArea>
  </cx:chart>
  <cx:spPr>
    <a:ln>
      <a:solidFill>
        <a:schemeClr val="tx1"/>
      </a:solidFill>
    </a:ln>
  </cx:spPr>
  <cx:clrMapOvr bg1="lt1" tx1="dk1" bg2="lt2" tx2="dk2" accent1="accent1" accent2="accent2" accent3="accent3" accent4="accent4" accent5="accent5" accent6="accent6" hlink="hlink" folHlink="folHlink"/>
</cx:chartSpace>
</file>

<file path=xl/charts/chartEx24.xml><?xml version="1.0" encoding="utf-8"?>
<cx:chartSpace xmlns:a="http://schemas.openxmlformats.org/drawingml/2006/main" xmlns:r="http://schemas.openxmlformats.org/officeDocument/2006/relationships" xmlns:cx="http://schemas.microsoft.com/office/drawing/2014/chartex">
  <cx:chartData>
    <cx:data id="0">
      <cx:numDim type="val">
        <cx:f>_xlchart.v1.25</cx:f>
      </cx:numDim>
    </cx:data>
  </cx:chartData>
  <cx:chart>
    <cx:title pos="t" align="ctr" overlay="0">
      <cx:tx>
        <cx:rich>
          <a:bodyPr spcFirstLastPara="1" vertOverflow="ellipsis" horzOverflow="overflow" wrap="square" lIns="0" tIns="0" rIns="0" bIns="0" anchor="ctr" anchorCtr="1"/>
          <a:lstStyle/>
          <a:p>
            <a:pPr rtl="0"/>
            <a:r>
              <a:rPr lang="en-US" sz="1200" b="1" i="0" baseline="0">
                <a:effectLst/>
                <a:latin typeface="+mn-lt"/>
              </a:rPr>
              <a:t>US Hurricanes, 1942-2018, With Radar (16.44 yr-bins)</a:t>
            </a:r>
            <a:endParaRPr lang="en-US" sz="1200">
              <a:effectLst/>
              <a:latin typeface="+mn-lt"/>
            </a:endParaRPr>
          </a:p>
        </cx:rich>
      </cx:tx>
    </cx:title>
    <cx:plotArea>
      <cx:plotAreaRegion>
        <cx:series layoutId="clusteredColumn" uniqueId="{2453EB69-CEE3-4DB3-B332-98C5507D369D}">
          <cx:dataId val="0"/>
          <cx:layoutPr>
            <cx:binning intervalClosed="r"/>
          </cx:layoutPr>
        </cx:series>
      </cx:plotAreaRegion>
      <cx:axis id="0">
        <cx:catScaling gapWidth="0"/>
        <cx:tickLabels/>
      </cx:axis>
      <cx:axis id="1">
        <cx:valScaling/>
        <cx:majorGridlines/>
        <cx:tickLabels/>
      </cx:axis>
    </cx:plotArea>
  </cx:chart>
  <cx:spPr>
    <a:ln>
      <a:solidFill>
        <a:schemeClr val="tx1"/>
      </a:solidFill>
    </a:ln>
  </cx:spPr>
</cx:chartSpace>
</file>

<file path=xl/charts/chartEx25.xml><?xml version="1.0" encoding="utf-8"?>
<cx:chartSpace xmlns:a="http://schemas.openxmlformats.org/drawingml/2006/main" xmlns:r="http://schemas.openxmlformats.org/officeDocument/2006/relationships" xmlns:cx="http://schemas.microsoft.com/office/drawing/2014/chartex">
  <cx:chartData>
    <cx:data id="0">
      <cx:numDim type="val">
        <cx:f>_xlchart.v1.24</cx:f>
      </cx:numDim>
    </cx:data>
  </cx:chartData>
  <cx:chart>
    <cx:title pos="t" align="ctr" overlay="0">
      <cx:tx>
        <cx:rich>
          <a:bodyPr spcFirstLastPara="1" vertOverflow="ellipsis" horzOverflow="overflow" wrap="square" lIns="0" tIns="0" rIns="0" bIns="0" anchor="ctr" anchorCtr="1"/>
          <a:lstStyle/>
          <a:p>
            <a:pPr rtl="0"/>
            <a:r>
              <a:rPr lang="en-US" sz="1200" b="1" i="0" baseline="0">
                <a:effectLst/>
                <a:latin typeface="+mn-lt"/>
              </a:rPr>
              <a:t>US Hurricanes, 1942-2018, With Radar (10 yr-bins)</a:t>
            </a:r>
            <a:endParaRPr lang="en-US" sz="1200">
              <a:effectLst/>
              <a:latin typeface="+mn-lt"/>
            </a:endParaRPr>
          </a:p>
        </cx:rich>
      </cx:tx>
    </cx:title>
    <cx:plotArea>
      <cx:plotAreaRegion>
        <cx:series layoutId="clusteredColumn" uniqueId="{2453EB69-CEE3-4DB3-B332-98C5507D369D}">
          <cx:dataId val="0"/>
          <cx:layoutPr>
            <cx:binning intervalClosed="r">
              <cx:binSize val="3650"/>
            </cx:binning>
          </cx:layoutPr>
        </cx:series>
      </cx:plotAreaRegion>
      <cx:axis id="0">
        <cx:catScaling gapWidth="0"/>
        <cx:tickLabels/>
      </cx:axis>
      <cx:axis id="1">
        <cx:valScaling/>
        <cx:majorGridlines/>
        <cx:tickLabels/>
      </cx:axis>
    </cx:plotArea>
  </cx:chart>
  <cx:spPr>
    <a:ln>
      <a:solidFill>
        <a:schemeClr val="tx1"/>
      </a:solidFill>
    </a:ln>
  </cx:spPr>
</cx:chartSpace>
</file>

<file path=xl/charts/chartEx26.xml><?xml version="1.0" encoding="utf-8"?>
<cx:chartSpace xmlns:a="http://schemas.openxmlformats.org/drawingml/2006/main" xmlns:r="http://schemas.openxmlformats.org/officeDocument/2006/relationships" xmlns:cx="http://schemas.microsoft.com/office/drawing/2014/chartex">
  <cx:chartData>
    <cx:data id="0">
      <cx:numDim type="val">
        <cx:f>_xlchart.v1.23</cx:f>
      </cx:numDim>
    </cx:data>
  </cx:chartData>
  <cx:chart>
    <cx:title pos="t" align="ctr" overlay="0">
      <cx:tx>
        <cx:rich>
          <a:bodyPr spcFirstLastPara="1" vertOverflow="ellipsis" horzOverflow="overflow" wrap="square" lIns="0" tIns="0" rIns="0" bIns="0" anchor="ctr" anchorCtr="1"/>
          <a:lstStyle/>
          <a:p>
            <a:pPr rtl="0"/>
            <a:r>
              <a:rPr lang="en-US" sz="1200" b="1" i="0" baseline="0">
                <a:effectLst/>
                <a:latin typeface="+mn-lt"/>
              </a:rPr>
              <a:t>US Hurricanes, 1942-2018, With Radar (1 yr-bins)</a:t>
            </a:r>
            <a:endParaRPr lang="en-US" sz="1200">
              <a:effectLst/>
              <a:latin typeface="+mn-lt"/>
            </a:endParaRPr>
          </a:p>
        </cx:rich>
      </cx:tx>
    </cx:title>
    <cx:plotArea>
      <cx:plotAreaRegion>
        <cx:series layoutId="clusteredColumn" uniqueId="{2453EB69-CEE3-4DB3-B332-98C5507D369D}">
          <cx:dataId val="0"/>
          <cx:layoutPr>
            <cx:binning intervalClosed="r">
              <cx:binSize val="365"/>
            </cx:binning>
          </cx:layoutPr>
        </cx:series>
      </cx:plotAreaRegion>
      <cx:axis id="0">
        <cx:catScaling gapWidth="0"/>
        <cx:tickLabels/>
      </cx:axis>
      <cx:axis id="1">
        <cx:valScaling/>
        <cx:majorGridlines/>
        <cx:tickLabels/>
      </cx:axis>
    </cx:plotArea>
  </cx:chart>
  <cx:spPr>
    <a:ln>
      <a:solidFill>
        <a:schemeClr val="tx1"/>
      </a:solidFill>
    </a:ln>
  </cx:spPr>
  <cx:clrMapOvr bg1="lt1" tx1="dk1" bg2="lt2" tx2="dk2" accent1="accent1" accent2="accent2" accent3="accent3" accent4="accent4" accent5="accent5" accent6="accent6" hlink="hlink" folHlink="folHlink"/>
</cx:chartSpace>
</file>

<file path=xl/charts/chartEx27.xml><?xml version="1.0" encoding="utf-8"?>
<cx:chartSpace xmlns:a="http://schemas.openxmlformats.org/drawingml/2006/main" xmlns:r="http://schemas.openxmlformats.org/officeDocument/2006/relationships" xmlns:cx="http://schemas.microsoft.com/office/drawing/2014/chartex">
  <cx:chartData>
    <cx:data id="0">
      <cx:numDim type="val">
        <cx:f>_xlchart.v1.27</cx:f>
      </cx:numDim>
    </cx:data>
  </cx:chartData>
  <cx:chart>
    <cx:title pos="t" align="ctr" overlay="0">
      <cx:tx>
        <cx:rich>
          <a:bodyPr spcFirstLastPara="1" vertOverflow="ellipsis" horzOverflow="overflow" wrap="square" lIns="0" tIns="0" rIns="0" bIns="0" anchor="ctr" anchorCtr="1"/>
          <a:lstStyle/>
          <a:p>
            <a:pPr rtl="0"/>
            <a:r>
              <a:rPr lang="en-US" sz="1200" b="1" i="0" baseline="0">
                <a:effectLst/>
                <a:latin typeface="+mn-lt"/>
              </a:rPr>
              <a:t>US Hurricanes, 1942-1958, Early Radar (4.93 yr-bins)</a:t>
            </a:r>
            <a:endParaRPr lang="en-US" sz="1200">
              <a:effectLst/>
              <a:latin typeface="+mn-lt"/>
            </a:endParaRPr>
          </a:p>
        </cx:rich>
      </cx:tx>
    </cx:title>
    <cx:plotArea>
      <cx:plotAreaRegion>
        <cx:series layoutId="clusteredColumn" uniqueId="{A5413817-1203-4213-9A7A-AE205BFA63EE}">
          <cx:dataId val="0"/>
          <cx:layoutPr>
            <cx:binning intervalClosed="r"/>
          </cx:layoutPr>
        </cx:series>
      </cx:plotAreaRegion>
      <cx:axis id="0">
        <cx:catScaling gapWidth="0"/>
        <cx:tickLabels/>
      </cx:axis>
      <cx:axis id="1">
        <cx:valScaling/>
        <cx:majorGridlines/>
        <cx:tickLabels/>
      </cx:axis>
    </cx:plotArea>
  </cx:chart>
  <cx:spPr>
    <a:ln>
      <a:solidFill>
        <a:schemeClr val="tx1"/>
      </a:solidFill>
    </a:ln>
  </cx:spPr>
</cx:chartSpace>
</file>

<file path=xl/charts/chartEx28.xml><?xml version="1.0" encoding="utf-8"?>
<cx:chartSpace xmlns:a="http://schemas.openxmlformats.org/drawingml/2006/main" xmlns:r="http://schemas.openxmlformats.org/officeDocument/2006/relationships" xmlns:cx="http://schemas.microsoft.com/office/drawing/2014/chartex">
  <cx:chartData>
    <cx:data id="0">
      <cx:numDim type="val">
        <cx:f>_xlchart.v1.26</cx:f>
      </cx:numDim>
    </cx:data>
  </cx:chartData>
  <cx:chart>
    <cx:title pos="t" align="ctr" overlay="0">
      <cx:tx>
        <cx:rich>
          <a:bodyPr spcFirstLastPara="1" vertOverflow="ellipsis" horzOverflow="overflow" wrap="square" lIns="0" tIns="0" rIns="0" bIns="0" anchor="ctr" anchorCtr="1"/>
          <a:lstStyle/>
          <a:p>
            <a:pPr rtl="0"/>
            <a:r>
              <a:rPr lang="en-US" sz="1200" b="1" i="0" baseline="0">
                <a:effectLst/>
                <a:latin typeface="+mn-lt"/>
              </a:rPr>
              <a:t>US Hurricanes, 1942-1958, Early Radar (2 yr-bins)</a:t>
            </a:r>
            <a:endParaRPr lang="en-US" sz="1200">
              <a:effectLst/>
              <a:latin typeface="+mn-lt"/>
            </a:endParaRPr>
          </a:p>
        </cx:rich>
      </cx:tx>
    </cx:title>
    <cx:plotArea>
      <cx:plotAreaRegion>
        <cx:series layoutId="clusteredColumn" uniqueId="{A5413817-1203-4213-9A7A-AE205BFA63EE}">
          <cx:dataId val="0"/>
          <cx:layoutPr>
            <cx:binning intervalClosed="r">
              <cx:binSize val="730"/>
            </cx:binning>
          </cx:layoutPr>
        </cx:series>
      </cx:plotAreaRegion>
      <cx:axis id="0">
        <cx:catScaling gapWidth="0"/>
        <cx:tickLabels/>
      </cx:axis>
      <cx:axis id="1">
        <cx:valScaling/>
        <cx:majorGridlines/>
        <cx:tickLabels/>
      </cx:axis>
    </cx:plotArea>
  </cx:chart>
  <cx:spPr>
    <a:ln>
      <a:solidFill>
        <a:schemeClr val="tx1"/>
      </a:solidFill>
    </a:ln>
  </cx:spPr>
</cx:chartSpace>
</file>

<file path=xl/charts/chartEx29.xml><?xml version="1.0" encoding="utf-8"?>
<cx:chartSpace xmlns:a="http://schemas.openxmlformats.org/drawingml/2006/main" xmlns:r="http://schemas.openxmlformats.org/officeDocument/2006/relationships" xmlns:cx="http://schemas.microsoft.com/office/drawing/2014/chartex">
  <cx:chartData>
    <cx:data id="0">
      <cx:numDim type="val">
        <cx:f>_xlchart.v1.28</cx:f>
      </cx:numDim>
    </cx:data>
  </cx:chartData>
  <cx:chart>
    <cx:title pos="t" align="ctr" overlay="0">
      <cx:tx>
        <cx:rich>
          <a:bodyPr spcFirstLastPara="1" vertOverflow="ellipsis" horzOverflow="overflow" wrap="square" lIns="0" tIns="0" rIns="0" bIns="0" anchor="ctr" anchorCtr="1"/>
          <a:lstStyle/>
          <a:p>
            <a:pPr rtl="0"/>
            <a:r>
              <a:rPr lang="en-US" sz="1200" b="1" i="0" baseline="0">
                <a:effectLst/>
                <a:latin typeface="+mn-lt"/>
              </a:rPr>
              <a:t>US Hurricanes, 1942-1958, Early Radar (1 yr-bins)</a:t>
            </a:r>
            <a:endParaRPr lang="en-US" sz="1200">
              <a:effectLst/>
              <a:latin typeface="+mn-lt"/>
            </a:endParaRPr>
          </a:p>
        </cx:rich>
      </cx:tx>
    </cx:title>
    <cx:plotArea>
      <cx:plotAreaRegion>
        <cx:series layoutId="clusteredColumn" uniqueId="{A5413817-1203-4213-9A7A-AE205BFA63EE}">
          <cx:dataId val="0"/>
          <cx:layoutPr>
            <cx:binning intervalClosed="r">
              <cx:binSize val="365"/>
            </cx:binning>
          </cx:layoutPr>
        </cx:series>
      </cx:plotAreaRegion>
      <cx:axis id="0">
        <cx:catScaling gapWidth="0"/>
        <cx:tickLabels/>
      </cx:axis>
      <cx:axis id="1">
        <cx:valScaling/>
        <cx:majorGridlines/>
        <cx:tickLabels/>
      </cx:axis>
    </cx:plotArea>
  </cx:chart>
  <cx:spPr>
    <a:ln>
      <a:solidFill>
        <a:schemeClr val="tx1"/>
      </a:solidFill>
    </a:ln>
  </cx:spPr>
  <cx:clrMapOvr bg1="lt1" tx1="dk1" bg2="lt2" tx2="dk2" accent1="accent1" accent2="accent2" accent3="accent3" accent4="accent4" accent5="accent5" accent6="accent6" hlink="hlink" folHlink="folHlink"/>
</cx:chartSpace>
</file>

<file path=xl/charts/chartEx3.xml><?xml version="1.0" encoding="utf-8"?>
<cx:chartSpace xmlns:a="http://schemas.openxmlformats.org/drawingml/2006/main" xmlns:r="http://schemas.openxmlformats.org/officeDocument/2006/relationships" xmlns:cx="http://schemas.microsoft.com/office/drawing/2014/chartex">
  <cx:chartData>
    <cx:data id="0">
      <cx:numDim type="val">
        <cx:f>_xlchart.v1.3</cx:f>
      </cx:numDim>
    </cx:data>
  </cx:chartData>
  <cx:chart>
    <cx:title pos="t" align="ctr" overlay="0">
      <cx:tx>
        <cx:rich>
          <a:bodyPr spcFirstLastPara="1" vertOverflow="ellipsis" horzOverflow="overflow" wrap="square" lIns="0" tIns="0" rIns="0" bIns="0" anchor="ctr" anchorCtr="1"/>
          <a:lstStyle/>
          <a:p>
            <a:pPr algn="ctr" rtl="0">
              <a:defRPr/>
            </a:pPr>
            <a:r>
              <a:rPr lang="en-US" sz="1200" b="1" i="0" u="none" strike="noStrike" baseline="0">
                <a:solidFill>
                  <a:sysClr val="windowText" lastClr="000000">
                    <a:lumMod val="65000"/>
                    <a:lumOff val="35000"/>
                  </a:sysClr>
                </a:solidFill>
                <a:latin typeface="+mn-lt"/>
              </a:rPr>
              <a:t>US Hurricanes, </a:t>
            </a:r>
            <a:r>
              <a:rPr lang="en-US" sz="1200" b="1" i="0" u="none" strike="noStrike" baseline="0">
                <a:solidFill>
                  <a:sysClr val="windowText" lastClr="000000">
                    <a:lumMod val="65000"/>
                    <a:lumOff val="35000"/>
                  </a:sysClr>
                </a:solidFill>
                <a:effectLst/>
                <a:latin typeface="+mn-lt"/>
                <a:ea typeface="Calibri" panose="020F0502020204030204" pitchFamily="34" charset="0"/>
                <a:cs typeface="Calibri" panose="020F0502020204030204" pitchFamily="34" charset="0"/>
              </a:rPr>
              <a:t>All Landfalling </a:t>
            </a:r>
            <a:r>
              <a:rPr lang="en-US" sz="1200" b="1" i="0" u="none" strike="noStrike" baseline="0">
                <a:solidFill>
                  <a:sysClr val="windowText" lastClr="000000">
                    <a:lumMod val="65000"/>
                    <a:lumOff val="35000"/>
                  </a:sysClr>
                </a:solidFill>
                <a:latin typeface="+mn-lt"/>
              </a:rPr>
              <a:t>1851-2018 (24.93 yr-bins)</a:t>
            </a:r>
          </a:p>
        </cx:rich>
      </cx:tx>
    </cx:title>
    <cx:plotArea>
      <cx:plotAreaRegion>
        <cx:series layoutId="clusteredColumn" uniqueId="{57B91A86-4253-4C5E-AA25-928EB5C1414B}">
          <cx:dataId val="0"/>
          <cx:layoutPr>
            <cx:binning intervalClosed="r">
              <cx:binSize val="9100"/>
            </cx:binning>
          </cx:layoutPr>
        </cx:series>
      </cx:plotAreaRegion>
      <cx:axis id="0">
        <cx:catScaling gapWidth="0"/>
        <cx:tickLabels/>
      </cx:axis>
      <cx:axis id="1">
        <cx:valScaling/>
        <cx:majorGridlines/>
        <cx:tickLabels/>
      </cx:axis>
    </cx:plotArea>
  </cx:chart>
  <cx:spPr>
    <a:ln>
      <a:solidFill>
        <a:schemeClr val="tx1"/>
      </a:solidFill>
    </a:ln>
  </cx:spPr>
</cx:chartSpace>
</file>

<file path=xl/charts/chartEx30.xml><?xml version="1.0" encoding="utf-8"?>
<cx:chartSpace xmlns:a="http://schemas.openxmlformats.org/drawingml/2006/main" xmlns:r="http://schemas.openxmlformats.org/officeDocument/2006/relationships" xmlns:cx="http://schemas.microsoft.com/office/drawing/2014/chartex">
  <cx:chartData>
    <cx:data id="0">
      <cx:numDim type="val">
        <cx:f>_xlchart.v1.30</cx:f>
      </cx:numDim>
    </cx:data>
  </cx:chartData>
  <cx:chart>
    <cx:title pos="t" align="ctr" overlay="0">
      <cx:tx>
        <cx:rich>
          <a:bodyPr spcFirstLastPara="1" vertOverflow="ellipsis" horzOverflow="overflow" wrap="square" lIns="0" tIns="0" rIns="0" bIns="0" anchor="ctr" anchorCtr="1"/>
          <a:lstStyle/>
          <a:p>
            <a:pPr rtl="0"/>
            <a:r>
              <a:rPr lang="en-US" sz="1200" b="1" i="0" baseline="0">
                <a:effectLst/>
                <a:latin typeface="+mn-lt"/>
              </a:rPr>
              <a:t>US Hurricanes, 1959-1976, National Warn. Sys. (6.03 yr-bins)</a:t>
            </a:r>
            <a:endParaRPr lang="en-US" sz="1200">
              <a:effectLst/>
              <a:latin typeface="+mn-lt"/>
            </a:endParaRPr>
          </a:p>
        </cx:rich>
      </cx:tx>
    </cx:title>
    <cx:plotArea>
      <cx:plotAreaRegion>
        <cx:series layoutId="clusteredColumn" uniqueId="{BB5EC8AB-9448-49F4-A94C-2DB873859D59}">
          <cx:dataId val="0"/>
          <cx:layoutPr>
            <cx:binning intervalClosed="r"/>
          </cx:layoutPr>
        </cx:series>
      </cx:plotAreaRegion>
      <cx:axis id="0">
        <cx:catScaling gapWidth="0"/>
        <cx:tickLabels/>
      </cx:axis>
      <cx:axis id="1">
        <cx:valScaling/>
        <cx:majorGridlines/>
        <cx:tickLabels/>
      </cx:axis>
    </cx:plotArea>
  </cx:chart>
  <cx:spPr>
    <a:ln>
      <a:solidFill>
        <a:schemeClr val="tx1"/>
      </a:solidFill>
    </a:ln>
  </cx:spPr>
</cx:chartSpace>
</file>

<file path=xl/charts/chartEx31.xml><?xml version="1.0" encoding="utf-8"?>
<cx:chartSpace xmlns:a="http://schemas.openxmlformats.org/drawingml/2006/main" xmlns:r="http://schemas.openxmlformats.org/officeDocument/2006/relationships" xmlns:cx="http://schemas.microsoft.com/office/drawing/2014/chartex">
  <cx:chartData>
    <cx:data id="0">
      <cx:numDim type="val">
        <cx:f>_xlchart.v1.29</cx:f>
      </cx:numDim>
    </cx:data>
  </cx:chartData>
  <cx:chart>
    <cx:title pos="t" align="ctr" overlay="0">
      <cx:tx>
        <cx:rich>
          <a:bodyPr spcFirstLastPara="1" vertOverflow="ellipsis" horzOverflow="overflow" wrap="square" lIns="0" tIns="0" rIns="0" bIns="0" anchor="ctr" anchorCtr="1"/>
          <a:lstStyle/>
          <a:p>
            <a:pPr rtl="0"/>
            <a:r>
              <a:rPr lang="en-US" sz="1200" b="1" i="0" baseline="0">
                <a:effectLst/>
                <a:latin typeface="+mn-lt"/>
              </a:rPr>
              <a:t>US Hurricanes, 1959-1976, National Warn. Sys. (2 yr-bins)</a:t>
            </a:r>
            <a:endParaRPr lang="en-US" sz="1200">
              <a:effectLst/>
              <a:latin typeface="+mn-lt"/>
            </a:endParaRPr>
          </a:p>
        </cx:rich>
      </cx:tx>
    </cx:title>
    <cx:plotArea>
      <cx:plotAreaRegion>
        <cx:series layoutId="clusteredColumn" uniqueId="{BB5EC8AB-9448-49F4-A94C-2DB873859D59}">
          <cx:dataId val="0"/>
          <cx:layoutPr>
            <cx:binning intervalClosed="r">
              <cx:binSize val="730"/>
            </cx:binning>
          </cx:layoutPr>
        </cx:series>
      </cx:plotAreaRegion>
      <cx:axis id="0">
        <cx:catScaling gapWidth="0"/>
        <cx:tickLabels/>
      </cx:axis>
      <cx:axis id="1">
        <cx:valScaling/>
        <cx:majorGridlines/>
        <cx:tickLabels/>
      </cx:axis>
    </cx:plotArea>
  </cx:chart>
  <cx:spPr>
    <a:ln>
      <a:solidFill>
        <a:schemeClr val="tx1"/>
      </a:solidFill>
    </a:ln>
  </cx:spPr>
</cx:chartSpace>
</file>

<file path=xl/charts/chartEx32.xml><?xml version="1.0" encoding="utf-8"?>
<cx:chartSpace xmlns:a="http://schemas.openxmlformats.org/drawingml/2006/main" xmlns:r="http://schemas.openxmlformats.org/officeDocument/2006/relationships" xmlns:cx="http://schemas.microsoft.com/office/drawing/2014/chartex">
  <cx:chartData>
    <cx:data id="0">
      <cx:numDim type="val">
        <cx:f>_xlchart.v1.31</cx:f>
      </cx:numDim>
    </cx:data>
  </cx:chartData>
  <cx:chart>
    <cx:title pos="t" align="ctr" overlay="0">
      <cx:tx>
        <cx:rich>
          <a:bodyPr spcFirstLastPara="1" vertOverflow="ellipsis" horzOverflow="overflow" wrap="square" lIns="0" tIns="0" rIns="0" bIns="0" anchor="ctr" anchorCtr="1"/>
          <a:lstStyle/>
          <a:p>
            <a:pPr rtl="0"/>
            <a:r>
              <a:rPr lang="en-US" sz="1200" b="1" i="0" baseline="0">
                <a:effectLst/>
                <a:latin typeface="+mn-lt"/>
              </a:rPr>
              <a:t>US Hurricanes, 1959-1976, National Warn. Sys. (1 yr-bins)</a:t>
            </a:r>
            <a:endParaRPr lang="en-US" sz="1200">
              <a:effectLst/>
              <a:latin typeface="+mn-lt"/>
            </a:endParaRPr>
          </a:p>
        </cx:rich>
      </cx:tx>
    </cx:title>
    <cx:plotArea>
      <cx:plotAreaRegion>
        <cx:series layoutId="clusteredColumn" uniqueId="{BB5EC8AB-9448-49F4-A94C-2DB873859D59}">
          <cx:dataId val="0"/>
          <cx:layoutPr>
            <cx:binning intervalClosed="r">
              <cx:binSize val="365"/>
            </cx:binning>
          </cx:layoutPr>
        </cx:series>
      </cx:plotAreaRegion>
      <cx:axis id="0">
        <cx:catScaling gapWidth="0"/>
        <cx:tickLabels/>
        <cx:txPr>
          <a:bodyPr spcFirstLastPara="1" vertOverflow="ellipsis" horzOverflow="overflow" wrap="square" lIns="0" tIns="0" rIns="0" bIns="0" anchor="ctr" anchorCtr="1"/>
          <a:lstStyle/>
          <a:p>
            <a:pPr algn="ctr" rtl="0">
              <a:defRPr/>
            </a:pPr>
            <a:endParaRPr lang="en-US" sz="900" b="0" i="0" u="none" strike="noStrike" baseline="0">
              <a:solidFill>
                <a:sysClr val="windowText" lastClr="000000">
                  <a:lumMod val="65000"/>
                  <a:lumOff val="35000"/>
                </a:sysClr>
              </a:solidFill>
              <a:latin typeface="Calibri" panose="020F0502020204030204"/>
            </a:endParaRPr>
          </a:p>
        </cx:txPr>
      </cx:axis>
      <cx:axis id="1">
        <cx:valScaling/>
        <cx:majorGridlines/>
        <cx:tickLabels/>
      </cx:axis>
    </cx:plotArea>
  </cx:chart>
  <cx:spPr>
    <a:ln>
      <a:solidFill>
        <a:schemeClr val="tx1"/>
      </a:solidFill>
    </a:ln>
  </cx:spPr>
  <cx:clrMapOvr bg1="lt1" tx1="dk1" bg2="lt2" tx2="dk2" accent1="accent1" accent2="accent2" accent3="accent3" accent4="accent4" accent5="accent5" accent6="accent6" hlink="hlink" folHlink="folHlink"/>
</cx:chartSpace>
</file>

<file path=xl/charts/chartEx33.xml><?xml version="1.0" encoding="utf-8"?>
<cx:chartSpace xmlns:a="http://schemas.openxmlformats.org/drawingml/2006/main" xmlns:r="http://schemas.openxmlformats.org/officeDocument/2006/relationships" xmlns:cx="http://schemas.microsoft.com/office/drawing/2014/chartex">
  <cx:chartData>
    <cx:data id="0">
      <cx:numDim type="val">
        <cx:f>_xlchart.v1.33</cx:f>
      </cx:numDim>
    </cx:data>
  </cx:chartData>
  <cx:chart>
    <cx:title pos="t" align="ctr" overlay="0">
      <cx:tx>
        <cx:rich>
          <a:bodyPr spcFirstLastPara="1" vertOverflow="ellipsis" horzOverflow="overflow" wrap="square" lIns="0" tIns="0" rIns="0" bIns="0" anchor="ctr" anchorCtr="1"/>
          <a:lstStyle/>
          <a:p>
            <a:pPr rtl="0"/>
            <a:r>
              <a:rPr lang="en-US" sz="1200" b="1" i="0" baseline="0">
                <a:effectLst/>
                <a:latin typeface="+mn-lt"/>
              </a:rPr>
              <a:t>US Hurricanes, 1977-1991, WSR-74 (4.93 yr-bins)</a:t>
            </a:r>
            <a:endParaRPr lang="en-US" sz="1200">
              <a:effectLst/>
              <a:latin typeface="+mn-lt"/>
            </a:endParaRPr>
          </a:p>
        </cx:rich>
      </cx:tx>
    </cx:title>
    <cx:plotArea>
      <cx:plotAreaRegion>
        <cx:series layoutId="clusteredColumn" uniqueId="{CD9C3390-0078-4280-8101-A485939CFBB7}">
          <cx:dataId val="0"/>
          <cx:layoutPr>
            <cx:binning intervalClosed="r"/>
          </cx:layoutPr>
        </cx:series>
      </cx:plotAreaRegion>
      <cx:axis id="0">
        <cx:catScaling gapWidth="0"/>
        <cx:tickLabels/>
      </cx:axis>
      <cx:axis id="1">
        <cx:valScaling/>
        <cx:majorGridlines/>
        <cx:tickLabels/>
      </cx:axis>
    </cx:plotArea>
  </cx:chart>
  <cx:spPr>
    <a:ln>
      <a:solidFill>
        <a:schemeClr val="tx1"/>
      </a:solidFill>
    </a:ln>
  </cx:spPr>
</cx:chartSpace>
</file>

<file path=xl/charts/chartEx34.xml><?xml version="1.0" encoding="utf-8"?>
<cx:chartSpace xmlns:a="http://schemas.openxmlformats.org/drawingml/2006/main" xmlns:r="http://schemas.openxmlformats.org/officeDocument/2006/relationships" xmlns:cx="http://schemas.microsoft.com/office/drawing/2014/chartex">
  <cx:chartData>
    <cx:data id="0">
      <cx:numDim type="val">
        <cx:f>_xlchart.v1.34</cx:f>
      </cx:numDim>
    </cx:data>
  </cx:chartData>
  <cx:chart>
    <cx:title pos="t" align="ctr" overlay="0">
      <cx:tx>
        <cx:rich>
          <a:bodyPr spcFirstLastPara="1" vertOverflow="ellipsis" horzOverflow="overflow" wrap="square" lIns="0" tIns="0" rIns="0" bIns="0" anchor="ctr" anchorCtr="1"/>
          <a:lstStyle/>
          <a:p>
            <a:pPr rtl="0"/>
            <a:r>
              <a:rPr lang="en-US" sz="1200" b="1" i="0" baseline="0">
                <a:effectLst/>
                <a:latin typeface="+mn-lt"/>
              </a:rPr>
              <a:t>US Hurricanes, 1977-1991, WSR-74 (2 yr-bins)</a:t>
            </a:r>
            <a:endParaRPr lang="en-US" sz="1200">
              <a:effectLst/>
              <a:latin typeface="+mn-lt"/>
            </a:endParaRPr>
          </a:p>
        </cx:rich>
      </cx:tx>
    </cx:title>
    <cx:plotArea>
      <cx:plotAreaRegion>
        <cx:series layoutId="clusteredColumn" uniqueId="{CD9C3390-0078-4280-8101-A485939CFBB7}">
          <cx:dataId val="0"/>
          <cx:layoutPr>
            <cx:binning intervalClosed="r">
              <cx:binSize val="730"/>
            </cx:binning>
          </cx:layoutPr>
        </cx:series>
      </cx:plotAreaRegion>
      <cx:axis id="0">
        <cx:catScaling gapWidth="0"/>
        <cx:tickLabels/>
      </cx:axis>
      <cx:axis id="1">
        <cx:valScaling/>
        <cx:majorGridlines/>
        <cx:tickLabels/>
      </cx:axis>
    </cx:plotArea>
  </cx:chart>
  <cx:spPr>
    <a:ln>
      <a:solidFill>
        <a:schemeClr val="tx1"/>
      </a:solidFill>
    </a:ln>
  </cx:spPr>
</cx:chartSpace>
</file>

<file path=xl/charts/chartEx35.xml><?xml version="1.0" encoding="utf-8"?>
<cx:chartSpace xmlns:a="http://schemas.openxmlformats.org/drawingml/2006/main" xmlns:r="http://schemas.openxmlformats.org/officeDocument/2006/relationships" xmlns:cx="http://schemas.microsoft.com/office/drawing/2014/chartex">
  <cx:chartData>
    <cx:data id="0">
      <cx:numDim type="val">
        <cx:f>_xlchart.v1.32</cx:f>
      </cx:numDim>
    </cx:data>
  </cx:chartData>
  <cx:chart>
    <cx:title pos="t" align="ctr" overlay="0">
      <cx:tx>
        <cx:rich>
          <a:bodyPr spcFirstLastPara="1" vertOverflow="ellipsis" horzOverflow="overflow" wrap="square" lIns="0" tIns="0" rIns="0" bIns="0" anchor="ctr" anchorCtr="1"/>
          <a:lstStyle/>
          <a:p>
            <a:pPr rtl="0"/>
            <a:r>
              <a:rPr lang="en-US" sz="1200" b="1" i="0" baseline="0">
                <a:effectLst/>
                <a:latin typeface="+mn-lt"/>
              </a:rPr>
              <a:t>US Hurricanes, 1977-1991, WSR-74 (1 yr-bins)</a:t>
            </a:r>
            <a:endParaRPr lang="en-US" sz="1200">
              <a:effectLst/>
              <a:latin typeface="+mn-lt"/>
            </a:endParaRPr>
          </a:p>
        </cx:rich>
      </cx:tx>
    </cx:title>
    <cx:plotArea>
      <cx:plotAreaRegion>
        <cx:series layoutId="clusteredColumn" uniqueId="{CD9C3390-0078-4280-8101-A485939CFBB7}">
          <cx:dataId val="0"/>
          <cx:layoutPr>
            <cx:binning intervalClosed="r">
              <cx:binSize val="365"/>
            </cx:binning>
          </cx:layoutPr>
        </cx:series>
      </cx:plotAreaRegion>
      <cx:axis id="0">
        <cx:catScaling gapWidth="0"/>
        <cx:tickLabels/>
      </cx:axis>
      <cx:axis id="1">
        <cx:valScaling/>
        <cx:majorGridlines/>
        <cx:tickLabels/>
      </cx:axis>
    </cx:plotArea>
  </cx:chart>
  <cx:spPr>
    <a:ln>
      <a:solidFill>
        <a:schemeClr val="tx1"/>
      </a:solidFill>
    </a:ln>
  </cx:spPr>
  <cx:clrMapOvr bg1="lt1" tx1="dk1" bg2="lt2" tx2="dk2" accent1="accent1" accent2="accent2" accent3="accent3" accent4="accent4" accent5="accent5" accent6="accent6" hlink="hlink" folHlink="folHlink"/>
</cx:chartSpace>
</file>

<file path=xl/charts/chartEx36.xml><?xml version="1.0" encoding="utf-8"?>
<cx:chartSpace xmlns:a="http://schemas.openxmlformats.org/drawingml/2006/main" xmlns:r="http://schemas.openxmlformats.org/officeDocument/2006/relationships" xmlns:cx="http://schemas.microsoft.com/office/drawing/2014/chartex">
  <cx:chartData>
    <cx:data id="0">
      <cx:numDim type="val">
        <cx:f>_xlchart.v1.36</cx:f>
      </cx:numDim>
    </cx:data>
  </cx:chartData>
  <cx:chart>
    <cx:title pos="t" align="ctr" overlay="0">
      <cx:tx>
        <cx:rich>
          <a:bodyPr spcFirstLastPara="1" vertOverflow="ellipsis" horzOverflow="overflow" wrap="square" lIns="0" tIns="0" rIns="0" bIns="0" anchor="ctr" anchorCtr="1"/>
          <a:lstStyle/>
          <a:p>
            <a:pPr rtl="0"/>
            <a:r>
              <a:rPr lang="en-US" sz="1200" b="1" i="0" baseline="0">
                <a:effectLst/>
                <a:latin typeface="+mn-lt"/>
              </a:rPr>
              <a:t>US Hurricanes, 1992-2018, Doppler Radar (7.40 yr-bins)</a:t>
            </a:r>
            <a:endParaRPr lang="en-US" sz="1200">
              <a:effectLst/>
              <a:latin typeface="+mn-lt"/>
            </a:endParaRPr>
          </a:p>
        </cx:rich>
      </cx:tx>
    </cx:title>
    <cx:plotArea>
      <cx:plotAreaRegion>
        <cx:series layoutId="clusteredColumn" uniqueId="{6A064664-75F9-4403-8A37-24410AD42FCA}">
          <cx:dataId val="0"/>
          <cx:layoutPr>
            <cx:binning intervalClosed="r"/>
          </cx:layoutPr>
        </cx:series>
      </cx:plotAreaRegion>
      <cx:axis id="0">
        <cx:catScaling gapWidth="0"/>
        <cx:tickLabels/>
      </cx:axis>
      <cx:axis id="1">
        <cx:valScaling/>
        <cx:majorGridlines/>
        <cx:tickLabels/>
      </cx:axis>
    </cx:plotArea>
  </cx:chart>
  <cx:spPr>
    <a:ln>
      <a:solidFill>
        <a:schemeClr val="tx1"/>
      </a:solidFill>
    </a:ln>
  </cx:spPr>
</cx:chartSpace>
</file>

<file path=xl/charts/chartEx37.xml><?xml version="1.0" encoding="utf-8"?>
<cx:chartSpace xmlns:a="http://schemas.openxmlformats.org/drawingml/2006/main" xmlns:r="http://schemas.openxmlformats.org/officeDocument/2006/relationships" xmlns:cx="http://schemas.microsoft.com/office/drawing/2014/chartex">
  <cx:chartData>
    <cx:data id="0">
      <cx:numDim type="val">
        <cx:f>_xlchart.v1.37</cx:f>
      </cx:numDim>
    </cx:data>
  </cx:chartData>
  <cx:chart>
    <cx:title pos="t" align="ctr" overlay="0">
      <cx:tx>
        <cx:rich>
          <a:bodyPr spcFirstLastPara="1" vertOverflow="ellipsis" horzOverflow="overflow" wrap="square" lIns="0" tIns="0" rIns="0" bIns="0" anchor="ctr" anchorCtr="1"/>
          <a:lstStyle/>
          <a:p>
            <a:pPr rtl="0"/>
            <a:r>
              <a:rPr lang="en-US" sz="1200" b="1" i="0" baseline="0">
                <a:effectLst/>
                <a:latin typeface="+mn-lt"/>
              </a:rPr>
              <a:t>US Hurricanes, 1992-2018, Doppler Radar (2 yr-bins)</a:t>
            </a:r>
            <a:endParaRPr lang="en-US" sz="1200">
              <a:effectLst/>
              <a:latin typeface="+mn-lt"/>
            </a:endParaRPr>
          </a:p>
        </cx:rich>
      </cx:tx>
    </cx:title>
    <cx:plotArea>
      <cx:plotAreaRegion>
        <cx:series layoutId="clusteredColumn" uniqueId="{6A064664-75F9-4403-8A37-24410AD42FCA}">
          <cx:dataId val="0"/>
          <cx:layoutPr>
            <cx:binning intervalClosed="r">
              <cx:binSize val="730"/>
            </cx:binning>
          </cx:layoutPr>
        </cx:series>
      </cx:plotAreaRegion>
      <cx:axis id="0">
        <cx:catScaling gapWidth="0"/>
        <cx:tickLabels/>
      </cx:axis>
      <cx:axis id="1">
        <cx:valScaling/>
        <cx:majorGridlines/>
        <cx:tickLabels/>
      </cx:axis>
    </cx:plotArea>
  </cx:chart>
  <cx:spPr>
    <a:ln>
      <a:solidFill>
        <a:schemeClr val="tx1"/>
      </a:solidFill>
    </a:ln>
  </cx:spPr>
</cx:chartSpace>
</file>

<file path=xl/charts/chartEx38.xml><?xml version="1.0" encoding="utf-8"?>
<cx:chartSpace xmlns:a="http://schemas.openxmlformats.org/drawingml/2006/main" xmlns:r="http://schemas.openxmlformats.org/officeDocument/2006/relationships" xmlns:cx="http://schemas.microsoft.com/office/drawing/2014/chartex">
  <cx:chartData>
    <cx:data id="0">
      <cx:numDim type="val">
        <cx:f>_xlchart.v1.38</cx:f>
      </cx:numDim>
    </cx:data>
  </cx:chartData>
  <cx:chart>
    <cx:title pos="t" align="ctr" overlay="0">
      <cx:tx>
        <cx:rich>
          <a:bodyPr spcFirstLastPara="1" vertOverflow="ellipsis" horzOverflow="overflow" wrap="square" lIns="0" tIns="0" rIns="0" bIns="0" anchor="ctr" anchorCtr="1"/>
          <a:lstStyle/>
          <a:p>
            <a:pPr rtl="0"/>
            <a:r>
              <a:rPr lang="en-US" sz="1200" b="1" i="0" baseline="0">
                <a:effectLst/>
                <a:latin typeface="+mn-lt"/>
              </a:rPr>
              <a:t>US Hurricanes, 1992-2018, Doppler Radar (1 yr-bins)</a:t>
            </a:r>
            <a:endParaRPr lang="en-US" sz="1200">
              <a:effectLst/>
              <a:latin typeface="+mn-lt"/>
            </a:endParaRPr>
          </a:p>
        </cx:rich>
      </cx:tx>
    </cx:title>
    <cx:plotArea>
      <cx:plotAreaRegion>
        <cx:series layoutId="clusteredColumn" uniqueId="{6A064664-75F9-4403-8A37-24410AD42FCA}">
          <cx:dataId val="0"/>
          <cx:layoutPr>
            <cx:binning intervalClosed="r">
              <cx:binSize val="365"/>
            </cx:binning>
          </cx:layoutPr>
        </cx:series>
      </cx:plotAreaRegion>
      <cx:axis id="0">
        <cx:catScaling gapWidth="0"/>
        <cx:tickLabels/>
      </cx:axis>
      <cx:axis id="1">
        <cx:valScaling/>
        <cx:majorGridlines/>
        <cx:tickLabels/>
      </cx:axis>
    </cx:plotArea>
  </cx:chart>
  <cx:spPr>
    <a:ln>
      <a:solidFill>
        <a:schemeClr val="tx1"/>
      </a:solidFill>
    </a:ln>
  </cx:spPr>
  <cx:clrMapOvr bg1="lt1" tx1="dk1" bg2="lt2" tx2="dk2" accent1="accent1" accent2="accent2" accent3="accent3" accent4="accent4" accent5="accent5" accent6="accent6" hlink="hlink" folHlink="folHlink"/>
</cx:chartSpace>
</file>

<file path=xl/charts/chartEx4.xml><?xml version="1.0" encoding="utf-8"?>
<cx:chartSpace xmlns:a="http://schemas.openxmlformats.org/drawingml/2006/main" xmlns:r="http://schemas.openxmlformats.org/officeDocument/2006/relationships" xmlns:cx="http://schemas.microsoft.com/office/drawing/2014/chartex">
  <cx:chartData>
    <cx:data id="0">
      <cx:numDim type="val">
        <cx:f>_xlchart.v1.2</cx:f>
      </cx:numDim>
    </cx:data>
  </cx:chartData>
  <cx:chart>
    <cx:title pos="t" align="ctr" overlay="0">
      <cx:tx>
        <cx:rich>
          <a:bodyPr spcFirstLastPara="1" vertOverflow="ellipsis" horzOverflow="overflow" wrap="square" lIns="0" tIns="0" rIns="0" bIns="0" anchor="ctr" anchorCtr="1"/>
          <a:lstStyle/>
          <a:p>
            <a:pPr rtl="0"/>
            <a:r>
              <a:rPr lang="en-US" sz="1200" b="1" i="0" baseline="0">
                <a:effectLst/>
                <a:latin typeface="+mn-lt"/>
              </a:rPr>
              <a:t>US Hurricanes, All Landfalling 1851-2018 (10 yr-bins)</a:t>
            </a:r>
            <a:endParaRPr lang="en-US" sz="1200">
              <a:effectLst/>
              <a:latin typeface="+mn-lt"/>
            </a:endParaRPr>
          </a:p>
        </cx:rich>
      </cx:tx>
    </cx:title>
    <cx:plotArea>
      <cx:plotAreaRegion>
        <cx:series layoutId="clusteredColumn" uniqueId="{57B91A86-4253-4C5E-AA25-928EB5C1414B}">
          <cx:dataId val="0"/>
          <cx:layoutPr>
            <cx:binning intervalClosed="r">
              <cx:binSize val="3650"/>
            </cx:binning>
          </cx:layoutPr>
        </cx:series>
      </cx:plotAreaRegion>
      <cx:axis id="0">
        <cx:catScaling gapWidth="0"/>
        <cx:tickLabels/>
      </cx:axis>
      <cx:axis id="1">
        <cx:valScaling/>
        <cx:majorGridlines/>
        <cx:tickLabels/>
      </cx:axis>
    </cx:plotArea>
  </cx:chart>
  <cx:spPr>
    <a:ln>
      <a:solidFill>
        <a:schemeClr val="tx1"/>
      </a:solidFill>
    </a:ln>
  </cx:spPr>
</cx:chartSpace>
</file>

<file path=xl/charts/chartEx5.xml><?xml version="1.0" encoding="utf-8"?>
<cx:chartSpace xmlns:a="http://schemas.openxmlformats.org/drawingml/2006/main" xmlns:r="http://schemas.openxmlformats.org/officeDocument/2006/relationships" xmlns:cx="http://schemas.microsoft.com/office/drawing/2014/chartex">
  <cx:chartData>
    <cx:data id="0">
      <cx:numDim type="val">
        <cx:f>_xlchart.v1.4</cx:f>
      </cx:numDim>
    </cx:data>
  </cx:chartData>
  <cx:chart>
    <cx:title pos="t" align="ctr" overlay="0">
      <cx:tx>
        <cx:rich>
          <a:bodyPr spcFirstLastPara="1" vertOverflow="ellipsis" horzOverflow="overflow" wrap="square" lIns="0" tIns="0" rIns="0" bIns="0" anchor="ctr" anchorCtr="1"/>
          <a:lstStyle/>
          <a:p>
            <a:pPr rtl="0"/>
            <a:r>
              <a:rPr lang="en-US" sz="1200" b="1" i="0" baseline="0">
                <a:effectLst/>
                <a:latin typeface="+mn-lt"/>
              </a:rPr>
              <a:t>US Hurricanes, All Landfalling 1851-2018 </a:t>
            </a:r>
            <a:r>
              <a:rPr lang="en-US" sz="1200" b="1" i="0" baseline="0">
                <a:solidFill>
                  <a:sysClr val="windowText" lastClr="000000"/>
                </a:solidFill>
                <a:effectLst/>
                <a:latin typeface="+mn-lt"/>
              </a:rPr>
              <a:t>(1 yr-bins; </a:t>
            </a:r>
            <a:r>
              <a:rPr lang="en-US" sz="1200" b="1" i="0" baseline="0">
                <a:solidFill>
                  <a:srgbClr val="FF0000"/>
                </a:solidFill>
                <a:effectLst/>
                <a:latin typeface="+mn-lt"/>
              </a:rPr>
              <a:t>1901 hurricane season begins</a:t>
            </a:r>
            <a:r>
              <a:rPr lang="en-US" sz="1200" b="1" i="0" baseline="0">
                <a:effectLst/>
                <a:latin typeface="+mn-lt"/>
              </a:rPr>
              <a:t>)</a:t>
            </a:r>
            <a:endParaRPr lang="en-US" sz="1200">
              <a:effectLst/>
              <a:latin typeface="+mn-lt"/>
            </a:endParaRPr>
          </a:p>
        </cx:rich>
      </cx:tx>
    </cx:title>
    <cx:plotArea>
      <cx:plotAreaRegion>
        <cx:series layoutId="clusteredColumn" uniqueId="{57B91A86-4253-4C5E-AA25-928EB5C1414B}">
          <cx:dataPt idx="50">
            <cx:spPr>
              <a:solidFill>
                <a:srgbClr val="FF0000"/>
              </a:solidFill>
            </cx:spPr>
          </cx:dataPt>
          <cx:dataId val="0"/>
          <cx:layoutPr>
            <cx:binning intervalClosed="r">
              <cx:binSize val="365"/>
            </cx:binning>
          </cx:layoutPr>
        </cx:series>
      </cx:plotAreaRegion>
      <cx:axis id="0">
        <cx:catScaling gapWidth="0"/>
        <cx:tickLabels/>
      </cx:axis>
      <cx:axis id="1">
        <cx:valScaling/>
        <cx:majorGridlines/>
        <cx:tickLabels/>
      </cx:axis>
    </cx:plotArea>
  </cx:chart>
  <cx:spPr>
    <a:ln>
      <a:solidFill>
        <a:schemeClr val="tx1"/>
      </a:solidFill>
    </a:ln>
  </cx:spPr>
  <cx:clrMapOvr bg1="lt1" tx1="dk1" bg2="lt2" tx2="dk2" accent1="accent1" accent2="accent2" accent3="accent3" accent4="accent4" accent5="accent5" accent6="accent6" hlink="hlink" folHlink="folHlink"/>
</cx:chartSpace>
</file>

<file path=xl/charts/chartEx6.xml><?xml version="1.0" encoding="utf-8"?>
<cx:chartSpace xmlns:a="http://schemas.openxmlformats.org/drawingml/2006/main" xmlns:r="http://schemas.openxmlformats.org/officeDocument/2006/relationships" xmlns:cx="http://schemas.microsoft.com/office/drawing/2014/chartex">
  <cx:chartData>
    <cx:data id="0">
      <cx:numDim type="val">
        <cx:f>_xlchart.v1.5</cx:f>
      </cx:numDim>
    </cx:data>
  </cx:chartData>
  <cx:chart>
    <cx:title pos="t" align="ctr" overlay="0">
      <cx:tx>
        <cx:rich>
          <a:bodyPr spcFirstLastPara="1" vertOverflow="ellipsis" horzOverflow="overflow" wrap="square" lIns="0" tIns="0" rIns="0" bIns="0" anchor="ctr" anchorCtr="1"/>
          <a:lstStyle/>
          <a:p>
            <a:pPr rtl="0"/>
            <a:r>
              <a:rPr lang="en-US" sz="1200" b="1" i="0" baseline="0">
                <a:effectLst/>
                <a:latin typeface="+mn-lt"/>
              </a:rPr>
              <a:t>US Hurricanes, &gt;1900, All Landfalling (20.55 yr-bins)</a:t>
            </a:r>
            <a:endParaRPr lang="en-US" sz="1200">
              <a:effectLst/>
              <a:latin typeface="+mn-lt"/>
            </a:endParaRPr>
          </a:p>
        </cx:rich>
      </cx:tx>
    </cx:title>
    <cx:plotArea>
      <cx:plotAreaRegion>
        <cx:series layoutId="clusteredColumn" uniqueId="{3113B570-7B27-4576-9614-C3E3792D4B8A}">
          <cx:dataId val="0"/>
          <cx:layoutPr>
            <cx:binning intervalClosed="r">
              <cx:binSize val="7500"/>
            </cx:binning>
          </cx:layoutPr>
        </cx:series>
      </cx:plotAreaRegion>
      <cx:axis id="0">
        <cx:catScaling gapWidth="0"/>
        <cx:tickLabels/>
      </cx:axis>
      <cx:axis id="1">
        <cx:valScaling/>
        <cx:majorGridlines/>
        <cx:tickLabels/>
      </cx:axis>
    </cx:plotArea>
  </cx:chart>
  <cx:spPr>
    <a:ln>
      <a:solidFill>
        <a:schemeClr val="tx1"/>
      </a:solidFill>
    </a:ln>
  </cx:spPr>
  <cx:printSettings>
    <cx:headerFooter alignWithMargins="1" differentOddEven="0" differentFirst="0">
      <cx:oddHeader>&amp;C&amp;"-,Bold"&amp;18US Hurricanes, &gt;1900, All Land</cx:oddHeader>
    </cx:headerFooter>
    <cx:pageMargins l="0.69999999999999996" r="0.69999999999999996" t="0.75" b="0.75" header="0.29999999999999999" footer="0.29999999999999999"/>
    <cx:pageSetup paperSize="1" firstPageNumber="1" orientation="default" blackAndWhite="0" draft="0" useFirstPageNumber="0" horizontalDpi="600" verticalDpi="600" copies="1"/>
  </cx:printSettings>
</cx:chartSpace>
</file>

<file path=xl/charts/chartEx7.xml><?xml version="1.0" encoding="utf-8"?>
<cx:chartSpace xmlns:a="http://schemas.openxmlformats.org/drawingml/2006/main" xmlns:r="http://schemas.openxmlformats.org/officeDocument/2006/relationships" xmlns:cx="http://schemas.microsoft.com/office/drawing/2014/chartex">
  <cx:chartData>
    <cx:data id="0">
      <cx:numDim type="val">
        <cx:f>_xlchart.v1.7</cx:f>
      </cx:numDim>
    </cx:data>
  </cx:chartData>
  <cx:chart>
    <cx:title pos="t" align="ctr" overlay="0">
      <cx:tx>
        <cx:rich>
          <a:bodyPr spcFirstLastPara="1" vertOverflow="ellipsis" horzOverflow="overflow" wrap="square" lIns="0" tIns="0" rIns="0" bIns="0" anchor="ctr" anchorCtr="1"/>
          <a:lstStyle/>
          <a:p>
            <a:pPr rtl="0"/>
            <a:r>
              <a:rPr lang="en-US" sz="1200" b="1" i="0" baseline="0">
                <a:effectLst/>
                <a:latin typeface="+mn-lt"/>
              </a:rPr>
              <a:t>US Hurricanes, &gt;1900, All Landfalling (10 yr-bins)</a:t>
            </a:r>
            <a:endParaRPr lang="en-US" sz="1200">
              <a:effectLst/>
              <a:latin typeface="+mn-lt"/>
            </a:endParaRPr>
          </a:p>
        </cx:rich>
      </cx:tx>
    </cx:title>
    <cx:plotArea>
      <cx:plotAreaRegion>
        <cx:series layoutId="clusteredColumn" uniqueId="{3113B570-7B27-4576-9614-C3E3792D4B8A}">
          <cx:dataId val="0"/>
          <cx:layoutPr>
            <cx:binning intervalClosed="r">
              <cx:binSize val="3650"/>
            </cx:binning>
          </cx:layoutPr>
        </cx:series>
      </cx:plotAreaRegion>
      <cx:axis id="0">
        <cx:catScaling gapWidth="0"/>
        <cx:tickLabels/>
      </cx:axis>
      <cx:axis id="1">
        <cx:valScaling/>
        <cx:majorGridlines/>
        <cx:tickLabels/>
      </cx:axis>
    </cx:plotArea>
  </cx:chart>
  <cx:spPr>
    <a:ln>
      <a:solidFill>
        <a:schemeClr val="tx1"/>
      </a:solidFill>
    </a:ln>
  </cx:spPr>
</cx:chartSpace>
</file>

<file path=xl/charts/chartEx8.xml><?xml version="1.0" encoding="utf-8"?>
<cx:chartSpace xmlns:a="http://schemas.openxmlformats.org/drawingml/2006/main" xmlns:r="http://schemas.openxmlformats.org/officeDocument/2006/relationships" xmlns:cx="http://schemas.microsoft.com/office/drawing/2014/chartex">
  <cx:chartData>
    <cx:data id="0">
      <cx:numDim type="val">
        <cx:f>_xlchart.v1.6</cx:f>
      </cx:numDim>
    </cx:data>
  </cx:chartData>
  <cx:chart>
    <cx:title pos="t" align="ctr" overlay="0">
      <cx:tx>
        <cx:rich>
          <a:bodyPr spcFirstLastPara="1" vertOverflow="ellipsis" horzOverflow="overflow" wrap="square" lIns="0" tIns="0" rIns="0" bIns="0" anchor="ctr" anchorCtr="1"/>
          <a:lstStyle/>
          <a:p>
            <a:pPr rtl="0"/>
            <a:r>
              <a:rPr lang="en-US" sz="1200" b="1" i="0" baseline="0">
                <a:effectLst/>
                <a:latin typeface="+mn-lt"/>
              </a:rPr>
              <a:t>US Hurricanes, &gt;1900, All Landfalling (1 yr-bins)</a:t>
            </a:r>
            <a:endParaRPr lang="en-US" sz="1200">
              <a:effectLst/>
              <a:latin typeface="+mn-lt"/>
            </a:endParaRPr>
          </a:p>
        </cx:rich>
      </cx:tx>
    </cx:title>
    <cx:plotArea>
      <cx:plotAreaRegion>
        <cx:series layoutId="clusteredColumn" uniqueId="{3113B570-7B27-4576-9614-C3E3792D4B8A}">
          <cx:dataId val="0"/>
          <cx:layoutPr>
            <cx:binning intervalClosed="r">
              <cx:binSize val="365"/>
            </cx:binning>
          </cx:layoutPr>
        </cx:series>
      </cx:plotAreaRegion>
      <cx:axis id="0">
        <cx:catScaling gapWidth="0"/>
        <cx:tickLabels/>
      </cx:axis>
      <cx:axis id="1">
        <cx:valScaling/>
        <cx:majorGridlines/>
        <cx:tickLabels/>
      </cx:axis>
    </cx:plotArea>
  </cx:chart>
  <cx:spPr>
    <a:ln>
      <a:solidFill>
        <a:schemeClr val="tx1"/>
      </a:solidFill>
    </a:ln>
  </cx:spPr>
  <cx:clrMapOvr bg1="lt1" tx1="dk1" bg2="lt2" tx2="dk2" accent1="accent1" accent2="accent2" accent3="accent3" accent4="accent4" accent5="accent5" accent6="accent6" hlink="hlink" folHlink="folHlink"/>
</cx:chartSpace>
</file>

<file path=xl/charts/chartEx9.xml><?xml version="1.0" encoding="utf-8"?>
<cx:chartSpace xmlns:a="http://schemas.openxmlformats.org/drawingml/2006/main" xmlns:r="http://schemas.openxmlformats.org/officeDocument/2006/relationships" xmlns:cx="http://schemas.microsoft.com/office/drawing/2014/chartex">
  <cx:chartData>
    <cx:data id="0">
      <cx:numDim type="val">
        <cx:f>_xlchart.v1.9</cx:f>
      </cx:numDim>
    </cx:data>
  </cx:chartData>
  <cx:chart>
    <cx:title pos="t" align="ctr" overlay="0">
      <cx:tx>
        <cx:rich>
          <a:bodyPr spcFirstLastPara="1" vertOverflow="ellipsis" horzOverflow="overflow" wrap="square" lIns="0" tIns="0" rIns="0" bIns="0" anchor="ctr" anchorCtr="1"/>
          <a:lstStyle/>
          <a:p>
            <a:pPr rtl="0"/>
            <a:r>
              <a:rPr lang="en-US" sz="1200" b="1" i="0" baseline="0">
                <a:effectLst/>
                <a:latin typeface="+mn-lt"/>
              </a:rPr>
              <a:t>US Hurricanes, Landfalling Categories 3, 4, &amp; 5 (35.62 yr-bins)</a:t>
            </a:r>
            <a:endParaRPr lang="en-US" sz="1200">
              <a:effectLst/>
              <a:latin typeface="+mn-lt"/>
            </a:endParaRPr>
          </a:p>
        </cx:rich>
      </cx:tx>
    </cx:title>
    <cx:plotArea>
      <cx:plotAreaRegion>
        <cx:series layoutId="clusteredColumn" uniqueId="{F8ACC3F0-0441-470D-BCB8-48BD70AEDEA3}">
          <cx:dataId val="0"/>
          <cx:layoutPr>
            <cx:binning intervalClosed="r"/>
          </cx:layoutPr>
        </cx:series>
      </cx:plotAreaRegion>
      <cx:axis id="0">
        <cx:catScaling gapWidth="0"/>
        <cx:tickLabels/>
      </cx:axis>
      <cx:axis id="1">
        <cx:valScaling/>
        <cx:majorGridlines/>
        <cx:tickLabels/>
      </cx:axis>
    </cx:plotArea>
  </cx:chart>
  <cx:spPr>
    <a:ln>
      <a:solidFill>
        <a:schemeClr val="tx1"/>
      </a:solidFill>
    </a:ln>
  </cx:spPr>
</cx: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66">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cs:chartArea>
  <cs:dataLabel>
    <cs:lnRef idx="0"/>
    <cs:fillRef idx="0"/>
    <cs:effectRef idx="0"/>
    <cs:fontRef idx="minor">
      <a:schemeClr val="tx1">
        <a:lumMod val="65000"/>
        <a:lumOff val="35000"/>
      </a:schemeClr>
    </cs:fontRef>
    <cs:defRPr sz="9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15000"/>
            <a:lumOff val="8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wall>
</cs:chartStyle>
</file>

<file path=xl/charts/style10.xml><?xml version="1.0" encoding="utf-8"?>
<cs:chartStyle xmlns:cs="http://schemas.microsoft.com/office/drawing/2012/chartStyle" xmlns:a="http://schemas.openxmlformats.org/drawingml/2006/main" id="366">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cs:chartArea>
  <cs:dataLabel>
    <cs:lnRef idx="0"/>
    <cs:fillRef idx="0"/>
    <cs:effectRef idx="0"/>
    <cs:fontRef idx="minor">
      <a:schemeClr val="tx1">
        <a:lumMod val="65000"/>
        <a:lumOff val="35000"/>
      </a:schemeClr>
    </cs:fontRef>
    <cs:defRPr sz="9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15000"/>
            <a:lumOff val="8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wall>
</cs:chartStyle>
</file>

<file path=xl/charts/style11.xml><?xml version="1.0" encoding="utf-8"?>
<cs:chartStyle xmlns:cs="http://schemas.microsoft.com/office/drawing/2012/chartStyle" xmlns:a="http://schemas.openxmlformats.org/drawingml/2006/main" id="366">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cs:chartArea>
  <cs:dataLabel>
    <cs:lnRef idx="0"/>
    <cs:fillRef idx="0"/>
    <cs:effectRef idx="0"/>
    <cs:fontRef idx="minor">
      <a:schemeClr val="tx1">
        <a:lumMod val="65000"/>
        <a:lumOff val="35000"/>
      </a:schemeClr>
    </cs:fontRef>
    <cs:defRPr sz="9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15000"/>
            <a:lumOff val="8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wall>
</cs:chartStyle>
</file>

<file path=xl/charts/style12.xml><?xml version="1.0" encoding="utf-8"?>
<cs:chartStyle xmlns:cs="http://schemas.microsoft.com/office/drawing/2012/chartStyle" xmlns:a="http://schemas.openxmlformats.org/drawingml/2006/main" id="366">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cs:chartArea>
  <cs:dataLabel>
    <cs:lnRef idx="0"/>
    <cs:fillRef idx="0"/>
    <cs:effectRef idx="0"/>
    <cs:fontRef idx="minor">
      <a:schemeClr val="tx1">
        <a:lumMod val="65000"/>
        <a:lumOff val="35000"/>
      </a:schemeClr>
    </cs:fontRef>
    <cs:defRPr sz="9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15000"/>
            <a:lumOff val="8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wall>
</cs:chartStyle>
</file>

<file path=xl/charts/style13.xml><?xml version="1.0" encoding="utf-8"?>
<cs:chartStyle xmlns:cs="http://schemas.microsoft.com/office/drawing/2012/chartStyle" xmlns:a="http://schemas.openxmlformats.org/drawingml/2006/main" id="366">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cs:chartArea>
  <cs:dataLabel>
    <cs:lnRef idx="0"/>
    <cs:fillRef idx="0"/>
    <cs:effectRef idx="0"/>
    <cs:fontRef idx="minor">
      <a:schemeClr val="tx1">
        <a:lumMod val="65000"/>
        <a:lumOff val="35000"/>
      </a:schemeClr>
    </cs:fontRef>
    <cs:defRPr sz="9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15000"/>
            <a:lumOff val="8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wall>
</cs:chartStyle>
</file>

<file path=xl/charts/style14.xml><?xml version="1.0" encoding="utf-8"?>
<cs:chartStyle xmlns:cs="http://schemas.microsoft.com/office/drawing/2012/chartStyle" xmlns:a="http://schemas.openxmlformats.org/drawingml/2006/main" id="366">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cs:chartArea>
  <cs:dataLabel>
    <cs:lnRef idx="0"/>
    <cs:fillRef idx="0"/>
    <cs:effectRef idx="0"/>
    <cs:fontRef idx="minor">
      <a:schemeClr val="tx1">
        <a:lumMod val="65000"/>
        <a:lumOff val="35000"/>
      </a:schemeClr>
    </cs:fontRef>
    <cs:defRPr sz="9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15000"/>
            <a:lumOff val="8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wall>
</cs:chartStyle>
</file>

<file path=xl/charts/style15.xml><?xml version="1.0" encoding="utf-8"?>
<cs:chartStyle xmlns:cs="http://schemas.microsoft.com/office/drawing/2012/chartStyle" xmlns:a="http://schemas.openxmlformats.org/drawingml/2006/main" id="366">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cs:chartArea>
  <cs:dataLabel>
    <cs:lnRef idx="0"/>
    <cs:fillRef idx="0"/>
    <cs:effectRef idx="0"/>
    <cs:fontRef idx="minor">
      <a:schemeClr val="tx1">
        <a:lumMod val="65000"/>
        <a:lumOff val="35000"/>
      </a:schemeClr>
    </cs:fontRef>
    <cs:defRPr sz="9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15000"/>
            <a:lumOff val="8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wall>
</cs:chartStyle>
</file>

<file path=xl/charts/style16.xml><?xml version="1.0" encoding="utf-8"?>
<cs:chartStyle xmlns:cs="http://schemas.microsoft.com/office/drawing/2012/chartStyle" xmlns:a="http://schemas.openxmlformats.org/drawingml/2006/main" id="366">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cs:chartArea>
  <cs:dataLabel>
    <cs:lnRef idx="0"/>
    <cs:fillRef idx="0"/>
    <cs:effectRef idx="0"/>
    <cs:fontRef idx="minor">
      <a:schemeClr val="tx1">
        <a:lumMod val="65000"/>
        <a:lumOff val="35000"/>
      </a:schemeClr>
    </cs:fontRef>
    <cs:defRPr sz="9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15000"/>
            <a:lumOff val="8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wall>
</cs:chartStyle>
</file>

<file path=xl/charts/style17.xml><?xml version="1.0" encoding="utf-8"?>
<cs:chartStyle xmlns:cs="http://schemas.microsoft.com/office/drawing/2012/chartStyle" xmlns:a="http://schemas.openxmlformats.org/drawingml/2006/main" id="366">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cs:chartArea>
  <cs:dataLabel>
    <cs:lnRef idx="0"/>
    <cs:fillRef idx="0"/>
    <cs:effectRef idx="0"/>
    <cs:fontRef idx="minor">
      <a:schemeClr val="tx1">
        <a:lumMod val="65000"/>
        <a:lumOff val="35000"/>
      </a:schemeClr>
    </cs:fontRef>
    <cs:defRPr sz="9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15000"/>
            <a:lumOff val="8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wall>
</cs:chartStyle>
</file>

<file path=xl/charts/style18.xml><?xml version="1.0" encoding="utf-8"?>
<cs:chartStyle xmlns:cs="http://schemas.microsoft.com/office/drawing/2012/chartStyle" xmlns:a="http://schemas.openxmlformats.org/drawingml/2006/main" id="366">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cs:chartArea>
  <cs:dataLabel>
    <cs:lnRef idx="0"/>
    <cs:fillRef idx="0"/>
    <cs:effectRef idx="0"/>
    <cs:fontRef idx="minor">
      <a:schemeClr val="tx1">
        <a:lumMod val="65000"/>
        <a:lumOff val="35000"/>
      </a:schemeClr>
    </cs:fontRef>
    <cs:defRPr sz="9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15000"/>
            <a:lumOff val="8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wall>
</cs:chartStyle>
</file>

<file path=xl/charts/style19.xml><?xml version="1.0" encoding="utf-8"?>
<cs:chartStyle xmlns:cs="http://schemas.microsoft.com/office/drawing/2012/chartStyle" xmlns:a="http://schemas.openxmlformats.org/drawingml/2006/main" id="366">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cs:chartArea>
  <cs:dataLabel>
    <cs:lnRef idx="0"/>
    <cs:fillRef idx="0"/>
    <cs:effectRef idx="0"/>
    <cs:fontRef idx="minor">
      <a:schemeClr val="tx1">
        <a:lumMod val="65000"/>
        <a:lumOff val="35000"/>
      </a:schemeClr>
    </cs:fontRef>
    <cs:defRPr sz="9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15000"/>
            <a:lumOff val="8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wall>
</cs:chartStyle>
</file>

<file path=xl/charts/style2.xml><?xml version="1.0" encoding="utf-8"?>
<cs:chartStyle xmlns:cs="http://schemas.microsoft.com/office/drawing/2012/chartStyle" xmlns:a="http://schemas.openxmlformats.org/drawingml/2006/main" id="366">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cs:chartArea>
  <cs:dataLabel>
    <cs:lnRef idx="0"/>
    <cs:fillRef idx="0"/>
    <cs:effectRef idx="0"/>
    <cs:fontRef idx="minor">
      <a:schemeClr val="tx1">
        <a:lumMod val="65000"/>
        <a:lumOff val="35000"/>
      </a:schemeClr>
    </cs:fontRef>
    <cs:defRPr sz="9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15000"/>
            <a:lumOff val="8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wall>
</cs:chartStyle>
</file>

<file path=xl/charts/style20.xml><?xml version="1.0" encoding="utf-8"?>
<cs:chartStyle xmlns:cs="http://schemas.microsoft.com/office/drawing/2012/chartStyle" xmlns:a="http://schemas.openxmlformats.org/drawingml/2006/main" id="366">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cs:chartArea>
  <cs:dataLabel>
    <cs:lnRef idx="0"/>
    <cs:fillRef idx="0"/>
    <cs:effectRef idx="0"/>
    <cs:fontRef idx="minor">
      <a:schemeClr val="tx1">
        <a:lumMod val="65000"/>
        <a:lumOff val="35000"/>
      </a:schemeClr>
    </cs:fontRef>
    <cs:defRPr sz="9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15000"/>
            <a:lumOff val="8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wall>
</cs:chartStyle>
</file>

<file path=xl/charts/style21.xml><?xml version="1.0" encoding="utf-8"?>
<cs:chartStyle xmlns:cs="http://schemas.microsoft.com/office/drawing/2012/chartStyle" xmlns:a="http://schemas.openxmlformats.org/drawingml/2006/main" id="366">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cs:chartArea>
  <cs:dataLabel>
    <cs:lnRef idx="0"/>
    <cs:fillRef idx="0"/>
    <cs:effectRef idx="0"/>
    <cs:fontRef idx="minor">
      <a:schemeClr val="tx1">
        <a:lumMod val="65000"/>
        <a:lumOff val="35000"/>
      </a:schemeClr>
    </cs:fontRef>
    <cs:defRPr sz="9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15000"/>
            <a:lumOff val="8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wall>
</cs:chartStyle>
</file>

<file path=xl/charts/style22.xml><?xml version="1.0" encoding="utf-8"?>
<cs:chartStyle xmlns:cs="http://schemas.microsoft.com/office/drawing/2012/chartStyle" xmlns:a="http://schemas.openxmlformats.org/drawingml/2006/main" id="366">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cs:chartArea>
  <cs:dataLabel>
    <cs:lnRef idx="0"/>
    <cs:fillRef idx="0"/>
    <cs:effectRef idx="0"/>
    <cs:fontRef idx="minor">
      <a:schemeClr val="tx1">
        <a:lumMod val="65000"/>
        <a:lumOff val="35000"/>
      </a:schemeClr>
    </cs:fontRef>
    <cs:defRPr sz="9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15000"/>
            <a:lumOff val="8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wall>
</cs:chartStyle>
</file>

<file path=xl/charts/style23.xml><?xml version="1.0" encoding="utf-8"?>
<cs:chartStyle xmlns:cs="http://schemas.microsoft.com/office/drawing/2012/chartStyle" xmlns:a="http://schemas.openxmlformats.org/drawingml/2006/main" id="366">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cs:chartArea>
  <cs:dataLabel>
    <cs:lnRef idx="0"/>
    <cs:fillRef idx="0"/>
    <cs:effectRef idx="0"/>
    <cs:fontRef idx="minor">
      <a:schemeClr val="tx1">
        <a:lumMod val="65000"/>
        <a:lumOff val="35000"/>
      </a:schemeClr>
    </cs:fontRef>
    <cs:defRPr sz="9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15000"/>
            <a:lumOff val="8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wall>
</cs:chartStyle>
</file>

<file path=xl/charts/style24.xml><?xml version="1.0" encoding="utf-8"?>
<cs:chartStyle xmlns:cs="http://schemas.microsoft.com/office/drawing/2012/chartStyle" xmlns:a="http://schemas.openxmlformats.org/drawingml/2006/main" id="366">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cs:chartArea>
  <cs:dataLabel>
    <cs:lnRef idx="0"/>
    <cs:fillRef idx="0"/>
    <cs:effectRef idx="0"/>
    <cs:fontRef idx="minor">
      <a:schemeClr val="tx1">
        <a:lumMod val="65000"/>
        <a:lumOff val="35000"/>
      </a:schemeClr>
    </cs:fontRef>
    <cs:defRPr sz="9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15000"/>
            <a:lumOff val="8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wall>
</cs:chartStyle>
</file>

<file path=xl/charts/style25.xml><?xml version="1.0" encoding="utf-8"?>
<cs:chartStyle xmlns:cs="http://schemas.microsoft.com/office/drawing/2012/chartStyle" xmlns:a="http://schemas.openxmlformats.org/drawingml/2006/main" id="366">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cs:chartArea>
  <cs:dataLabel>
    <cs:lnRef idx="0"/>
    <cs:fillRef idx="0"/>
    <cs:effectRef idx="0"/>
    <cs:fontRef idx="minor">
      <a:schemeClr val="tx1">
        <a:lumMod val="65000"/>
        <a:lumOff val="35000"/>
      </a:schemeClr>
    </cs:fontRef>
    <cs:defRPr sz="9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15000"/>
            <a:lumOff val="8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wall>
</cs:chartStyle>
</file>

<file path=xl/charts/style26.xml><?xml version="1.0" encoding="utf-8"?>
<cs:chartStyle xmlns:cs="http://schemas.microsoft.com/office/drawing/2012/chartStyle" xmlns:a="http://schemas.openxmlformats.org/drawingml/2006/main" id="366">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cs:chartArea>
  <cs:dataLabel>
    <cs:lnRef idx="0"/>
    <cs:fillRef idx="0"/>
    <cs:effectRef idx="0"/>
    <cs:fontRef idx="minor">
      <a:schemeClr val="tx1">
        <a:lumMod val="65000"/>
        <a:lumOff val="35000"/>
      </a:schemeClr>
    </cs:fontRef>
    <cs:defRPr sz="9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15000"/>
            <a:lumOff val="8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wall>
</cs:chartStyle>
</file>

<file path=xl/charts/style27.xml><?xml version="1.0" encoding="utf-8"?>
<cs:chartStyle xmlns:cs="http://schemas.microsoft.com/office/drawing/2012/chartStyle" xmlns:a="http://schemas.openxmlformats.org/drawingml/2006/main" id="366">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cs:chartArea>
  <cs:dataLabel>
    <cs:lnRef idx="0"/>
    <cs:fillRef idx="0"/>
    <cs:effectRef idx="0"/>
    <cs:fontRef idx="minor">
      <a:schemeClr val="tx1">
        <a:lumMod val="65000"/>
        <a:lumOff val="35000"/>
      </a:schemeClr>
    </cs:fontRef>
    <cs:defRPr sz="9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15000"/>
            <a:lumOff val="8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wall>
</cs:chartStyle>
</file>

<file path=xl/charts/style28.xml><?xml version="1.0" encoding="utf-8"?>
<cs:chartStyle xmlns:cs="http://schemas.microsoft.com/office/drawing/2012/chartStyle" xmlns:a="http://schemas.openxmlformats.org/drawingml/2006/main" id="366">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cs:chartArea>
  <cs:dataLabel>
    <cs:lnRef idx="0"/>
    <cs:fillRef idx="0"/>
    <cs:effectRef idx="0"/>
    <cs:fontRef idx="minor">
      <a:schemeClr val="tx1">
        <a:lumMod val="65000"/>
        <a:lumOff val="35000"/>
      </a:schemeClr>
    </cs:fontRef>
    <cs:defRPr sz="9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15000"/>
            <a:lumOff val="8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wall>
</cs:chartStyle>
</file>

<file path=xl/charts/style29.xml><?xml version="1.0" encoding="utf-8"?>
<cs:chartStyle xmlns:cs="http://schemas.microsoft.com/office/drawing/2012/chartStyle" xmlns:a="http://schemas.openxmlformats.org/drawingml/2006/main" id="366">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cs:chartArea>
  <cs:dataLabel>
    <cs:lnRef idx="0"/>
    <cs:fillRef idx="0"/>
    <cs:effectRef idx="0"/>
    <cs:fontRef idx="minor">
      <a:schemeClr val="tx1">
        <a:lumMod val="65000"/>
        <a:lumOff val="35000"/>
      </a:schemeClr>
    </cs:fontRef>
    <cs:defRPr sz="9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15000"/>
            <a:lumOff val="8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wall>
</cs:chartStyle>
</file>

<file path=xl/charts/style3.xml><?xml version="1.0" encoding="utf-8"?>
<cs:chartStyle xmlns:cs="http://schemas.microsoft.com/office/drawing/2012/chartStyle" xmlns:a="http://schemas.openxmlformats.org/drawingml/2006/main" id="366">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cs:chartArea>
  <cs:dataLabel>
    <cs:lnRef idx="0"/>
    <cs:fillRef idx="0"/>
    <cs:effectRef idx="0"/>
    <cs:fontRef idx="minor">
      <a:schemeClr val="tx1">
        <a:lumMod val="65000"/>
        <a:lumOff val="35000"/>
      </a:schemeClr>
    </cs:fontRef>
    <cs:defRPr sz="9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15000"/>
            <a:lumOff val="8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wall>
</cs:chartStyle>
</file>

<file path=xl/charts/style30.xml><?xml version="1.0" encoding="utf-8"?>
<cs:chartStyle xmlns:cs="http://schemas.microsoft.com/office/drawing/2012/chartStyle" xmlns:a="http://schemas.openxmlformats.org/drawingml/2006/main" id="366">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cs:chartArea>
  <cs:dataLabel>
    <cs:lnRef idx="0"/>
    <cs:fillRef idx="0"/>
    <cs:effectRef idx="0"/>
    <cs:fontRef idx="minor">
      <a:schemeClr val="tx1">
        <a:lumMod val="65000"/>
        <a:lumOff val="35000"/>
      </a:schemeClr>
    </cs:fontRef>
    <cs:defRPr sz="9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15000"/>
            <a:lumOff val="8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wall>
</cs:chartStyle>
</file>

<file path=xl/charts/style31.xml><?xml version="1.0" encoding="utf-8"?>
<cs:chartStyle xmlns:cs="http://schemas.microsoft.com/office/drawing/2012/chartStyle" xmlns:a="http://schemas.openxmlformats.org/drawingml/2006/main" id="366">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cs:chartArea>
  <cs:dataLabel>
    <cs:lnRef idx="0"/>
    <cs:fillRef idx="0"/>
    <cs:effectRef idx="0"/>
    <cs:fontRef idx="minor">
      <a:schemeClr val="tx1">
        <a:lumMod val="65000"/>
        <a:lumOff val="35000"/>
      </a:schemeClr>
    </cs:fontRef>
    <cs:defRPr sz="9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15000"/>
            <a:lumOff val="8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wall>
</cs:chartStyle>
</file>

<file path=xl/charts/style32.xml><?xml version="1.0" encoding="utf-8"?>
<cs:chartStyle xmlns:cs="http://schemas.microsoft.com/office/drawing/2012/chartStyle" xmlns:a="http://schemas.openxmlformats.org/drawingml/2006/main" id="366">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cs:chartArea>
  <cs:dataLabel>
    <cs:lnRef idx="0"/>
    <cs:fillRef idx="0"/>
    <cs:effectRef idx="0"/>
    <cs:fontRef idx="minor">
      <a:schemeClr val="tx1">
        <a:lumMod val="65000"/>
        <a:lumOff val="35000"/>
      </a:schemeClr>
    </cs:fontRef>
    <cs:defRPr sz="9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15000"/>
            <a:lumOff val="8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wall>
</cs:chartStyle>
</file>

<file path=xl/charts/style33.xml><?xml version="1.0" encoding="utf-8"?>
<cs:chartStyle xmlns:cs="http://schemas.microsoft.com/office/drawing/2012/chartStyle" xmlns:a="http://schemas.openxmlformats.org/drawingml/2006/main" id="366">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cs:chartArea>
  <cs:dataLabel>
    <cs:lnRef idx="0"/>
    <cs:fillRef idx="0"/>
    <cs:effectRef idx="0"/>
    <cs:fontRef idx="minor">
      <a:schemeClr val="tx1">
        <a:lumMod val="65000"/>
        <a:lumOff val="35000"/>
      </a:schemeClr>
    </cs:fontRef>
    <cs:defRPr sz="9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15000"/>
            <a:lumOff val="8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wall>
</cs:chartStyle>
</file>

<file path=xl/charts/style34.xml><?xml version="1.0" encoding="utf-8"?>
<cs:chartStyle xmlns:cs="http://schemas.microsoft.com/office/drawing/2012/chartStyle" xmlns:a="http://schemas.openxmlformats.org/drawingml/2006/main" id="366">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cs:chartArea>
  <cs:dataLabel>
    <cs:lnRef idx="0"/>
    <cs:fillRef idx="0"/>
    <cs:effectRef idx="0"/>
    <cs:fontRef idx="minor">
      <a:schemeClr val="tx1">
        <a:lumMod val="65000"/>
        <a:lumOff val="35000"/>
      </a:schemeClr>
    </cs:fontRef>
    <cs:defRPr sz="9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15000"/>
            <a:lumOff val="8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wall>
</cs:chartStyle>
</file>

<file path=xl/charts/style35.xml><?xml version="1.0" encoding="utf-8"?>
<cs:chartStyle xmlns:cs="http://schemas.microsoft.com/office/drawing/2012/chartStyle" xmlns:a="http://schemas.openxmlformats.org/drawingml/2006/main" id="366">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cs:chartArea>
  <cs:dataLabel>
    <cs:lnRef idx="0"/>
    <cs:fillRef idx="0"/>
    <cs:effectRef idx="0"/>
    <cs:fontRef idx="minor">
      <a:schemeClr val="tx1">
        <a:lumMod val="65000"/>
        <a:lumOff val="35000"/>
      </a:schemeClr>
    </cs:fontRef>
    <cs:defRPr sz="9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15000"/>
            <a:lumOff val="8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wall>
</cs:chartStyle>
</file>

<file path=xl/charts/style36.xml><?xml version="1.0" encoding="utf-8"?>
<cs:chartStyle xmlns:cs="http://schemas.microsoft.com/office/drawing/2012/chartStyle" xmlns:a="http://schemas.openxmlformats.org/drawingml/2006/main" id="366">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cs:chartArea>
  <cs:dataLabel>
    <cs:lnRef idx="0"/>
    <cs:fillRef idx="0"/>
    <cs:effectRef idx="0"/>
    <cs:fontRef idx="minor">
      <a:schemeClr val="tx1">
        <a:lumMod val="65000"/>
        <a:lumOff val="35000"/>
      </a:schemeClr>
    </cs:fontRef>
    <cs:defRPr sz="9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15000"/>
            <a:lumOff val="8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wall>
</cs:chartStyle>
</file>

<file path=xl/charts/style37.xml><?xml version="1.0" encoding="utf-8"?>
<cs:chartStyle xmlns:cs="http://schemas.microsoft.com/office/drawing/2012/chartStyle" xmlns:a="http://schemas.openxmlformats.org/drawingml/2006/main" id="366">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cs:chartArea>
  <cs:dataLabel>
    <cs:lnRef idx="0"/>
    <cs:fillRef idx="0"/>
    <cs:effectRef idx="0"/>
    <cs:fontRef idx="minor">
      <a:schemeClr val="tx1">
        <a:lumMod val="65000"/>
        <a:lumOff val="35000"/>
      </a:schemeClr>
    </cs:fontRef>
    <cs:defRPr sz="9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15000"/>
            <a:lumOff val="8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wall>
</cs:chartStyle>
</file>

<file path=xl/charts/style38.xml><?xml version="1.0" encoding="utf-8"?>
<cs:chartStyle xmlns:cs="http://schemas.microsoft.com/office/drawing/2012/chartStyle" xmlns:a="http://schemas.openxmlformats.org/drawingml/2006/main" id="366">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cs:chartArea>
  <cs:dataLabel>
    <cs:lnRef idx="0"/>
    <cs:fillRef idx="0"/>
    <cs:effectRef idx="0"/>
    <cs:fontRef idx="minor">
      <a:schemeClr val="tx1">
        <a:lumMod val="65000"/>
        <a:lumOff val="35000"/>
      </a:schemeClr>
    </cs:fontRef>
    <cs:defRPr sz="9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15000"/>
            <a:lumOff val="8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wall>
</cs:chartStyle>
</file>

<file path=xl/charts/style4.xml><?xml version="1.0" encoding="utf-8"?>
<cs:chartStyle xmlns:cs="http://schemas.microsoft.com/office/drawing/2012/chartStyle" xmlns:a="http://schemas.openxmlformats.org/drawingml/2006/main" id="366">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cs:chartArea>
  <cs:dataLabel>
    <cs:lnRef idx="0"/>
    <cs:fillRef idx="0"/>
    <cs:effectRef idx="0"/>
    <cs:fontRef idx="minor">
      <a:schemeClr val="tx1">
        <a:lumMod val="65000"/>
        <a:lumOff val="35000"/>
      </a:schemeClr>
    </cs:fontRef>
    <cs:defRPr sz="9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15000"/>
            <a:lumOff val="8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wall>
</cs:chartStyle>
</file>

<file path=xl/charts/style5.xml><?xml version="1.0" encoding="utf-8"?>
<cs:chartStyle xmlns:cs="http://schemas.microsoft.com/office/drawing/2012/chartStyle" xmlns:a="http://schemas.openxmlformats.org/drawingml/2006/main" id="366">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cs:chartArea>
  <cs:dataLabel>
    <cs:lnRef idx="0"/>
    <cs:fillRef idx="0"/>
    <cs:effectRef idx="0"/>
    <cs:fontRef idx="minor">
      <a:schemeClr val="tx1">
        <a:lumMod val="65000"/>
        <a:lumOff val="35000"/>
      </a:schemeClr>
    </cs:fontRef>
    <cs:defRPr sz="9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15000"/>
            <a:lumOff val="8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wall>
</cs:chartStyle>
</file>

<file path=xl/charts/style6.xml><?xml version="1.0" encoding="utf-8"?>
<cs:chartStyle xmlns:cs="http://schemas.microsoft.com/office/drawing/2012/chartStyle" xmlns:a="http://schemas.openxmlformats.org/drawingml/2006/main" id="366">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cs:chartArea>
  <cs:dataLabel>
    <cs:lnRef idx="0"/>
    <cs:fillRef idx="0"/>
    <cs:effectRef idx="0"/>
    <cs:fontRef idx="minor">
      <a:schemeClr val="tx1">
        <a:lumMod val="65000"/>
        <a:lumOff val="35000"/>
      </a:schemeClr>
    </cs:fontRef>
    <cs:defRPr sz="9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15000"/>
            <a:lumOff val="8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wall>
</cs:chartStyle>
</file>

<file path=xl/charts/style7.xml><?xml version="1.0" encoding="utf-8"?>
<cs:chartStyle xmlns:cs="http://schemas.microsoft.com/office/drawing/2012/chartStyle" xmlns:a="http://schemas.openxmlformats.org/drawingml/2006/main" id="366">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cs:chartArea>
  <cs:dataLabel>
    <cs:lnRef idx="0"/>
    <cs:fillRef idx="0"/>
    <cs:effectRef idx="0"/>
    <cs:fontRef idx="minor">
      <a:schemeClr val="tx1">
        <a:lumMod val="65000"/>
        <a:lumOff val="35000"/>
      </a:schemeClr>
    </cs:fontRef>
    <cs:defRPr sz="9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15000"/>
            <a:lumOff val="8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wall>
</cs:chartStyle>
</file>

<file path=xl/charts/style8.xml><?xml version="1.0" encoding="utf-8"?>
<cs:chartStyle xmlns:cs="http://schemas.microsoft.com/office/drawing/2012/chartStyle" xmlns:a="http://schemas.openxmlformats.org/drawingml/2006/main" id="366">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cs:chartArea>
  <cs:dataLabel>
    <cs:lnRef idx="0"/>
    <cs:fillRef idx="0"/>
    <cs:effectRef idx="0"/>
    <cs:fontRef idx="minor">
      <a:schemeClr val="tx1">
        <a:lumMod val="65000"/>
        <a:lumOff val="35000"/>
      </a:schemeClr>
    </cs:fontRef>
    <cs:defRPr sz="9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15000"/>
            <a:lumOff val="8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wall>
</cs:chartStyle>
</file>

<file path=xl/charts/style9.xml><?xml version="1.0" encoding="utf-8"?>
<cs:chartStyle xmlns:cs="http://schemas.microsoft.com/office/drawing/2012/chartStyle" xmlns:a="http://schemas.openxmlformats.org/drawingml/2006/main" id="366">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cs:chartArea>
  <cs:dataLabel>
    <cs:lnRef idx="0"/>
    <cs:fillRef idx="0"/>
    <cs:effectRef idx="0"/>
    <cs:fontRef idx="minor">
      <a:schemeClr val="tx1">
        <a:lumMod val="65000"/>
        <a:lumOff val="35000"/>
      </a:schemeClr>
    </cs:fontRef>
    <cs:defRPr sz="9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15000"/>
            <a:lumOff val="8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1.xml"/><Relationship Id="rId2" Type="http://schemas.microsoft.com/office/2014/relationships/chartEx" Target="../charts/chartEx2.xml"/><Relationship Id="rId1" Type="http://schemas.microsoft.com/office/2014/relationships/chartEx" Target="../charts/chartEx1.xml"/><Relationship Id="rId4" Type="http://schemas.openxmlformats.org/officeDocument/2006/relationships/chart" Target="../charts/chart2.xml"/></Relationships>
</file>

<file path=xl/drawings/_rels/drawing10.xml.rels><?xml version="1.0" encoding="UTF-8" standalone="yes"?>
<Relationships xmlns="http://schemas.openxmlformats.org/package/2006/relationships"><Relationship Id="rId3" Type="http://schemas.microsoft.com/office/2014/relationships/chartEx" Target="../charts/chartEx17.xml"/><Relationship Id="rId2" Type="http://schemas.microsoft.com/office/2014/relationships/chartEx" Target="../charts/chartEx16.xml"/><Relationship Id="rId1" Type="http://schemas.microsoft.com/office/2014/relationships/chartEx" Target="../charts/chartEx15.xml"/></Relationships>
</file>

<file path=xl/drawings/_rels/drawing11.xml.rels><?xml version="1.0" encoding="UTF-8" standalone="yes"?>
<Relationships xmlns="http://schemas.openxmlformats.org/package/2006/relationships"><Relationship Id="rId3" Type="http://schemas.microsoft.com/office/2014/relationships/chartEx" Target="../charts/chartEx20.xml"/><Relationship Id="rId2" Type="http://schemas.microsoft.com/office/2014/relationships/chartEx" Target="../charts/chartEx19.xml"/><Relationship Id="rId1" Type="http://schemas.microsoft.com/office/2014/relationships/chartEx" Target="../charts/chartEx18.xml"/></Relationships>
</file>

<file path=xl/drawings/_rels/drawing13.xml.rels><?xml version="1.0" encoding="UTF-8" standalone="yes"?>
<Relationships xmlns="http://schemas.openxmlformats.org/package/2006/relationships"><Relationship Id="rId3" Type="http://schemas.microsoft.com/office/2014/relationships/chartEx" Target="../charts/chartEx23.xml"/><Relationship Id="rId2" Type="http://schemas.microsoft.com/office/2014/relationships/chartEx" Target="../charts/chartEx22.xml"/><Relationship Id="rId1" Type="http://schemas.microsoft.com/office/2014/relationships/chartEx" Target="../charts/chartEx21.xml"/></Relationships>
</file>

<file path=xl/drawings/_rels/drawing14.xml.rels><?xml version="1.0" encoding="UTF-8" standalone="yes"?>
<Relationships xmlns="http://schemas.openxmlformats.org/package/2006/relationships"><Relationship Id="rId3" Type="http://schemas.microsoft.com/office/2014/relationships/chartEx" Target="../charts/chartEx26.xml"/><Relationship Id="rId2" Type="http://schemas.microsoft.com/office/2014/relationships/chartEx" Target="../charts/chartEx25.xml"/><Relationship Id="rId1" Type="http://schemas.microsoft.com/office/2014/relationships/chartEx" Target="../charts/chartEx24.xml"/></Relationships>
</file>

<file path=xl/drawings/_rels/drawing15.xml.rels><?xml version="1.0" encoding="UTF-8" standalone="yes"?>
<Relationships xmlns="http://schemas.openxmlformats.org/package/2006/relationships"><Relationship Id="rId3" Type="http://schemas.microsoft.com/office/2014/relationships/chartEx" Target="../charts/chartEx29.xml"/><Relationship Id="rId2" Type="http://schemas.microsoft.com/office/2014/relationships/chartEx" Target="../charts/chartEx28.xml"/><Relationship Id="rId1" Type="http://schemas.microsoft.com/office/2014/relationships/chartEx" Target="../charts/chartEx27.xml"/></Relationships>
</file>

<file path=xl/drawings/_rels/drawing16.xml.rels><?xml version="1.0" encoding="UTF-8" standalone="yes"?>
<Relationships xmlns="http://schemas.openxmlformats.org/package/2006/relationships"><Relationship Id="rId3" Type="http://schemas.microsoft.com/office/2014/relationships/chartEx" Target="../charts/chartEx32.xml"/><Relationship Id="rId2" Type="http://schemas.microsoft.com/office/2014/relationships/chartEx" Target="../charts/chartEx31.xml"/><Relationship Id="rId1" Type="http://schemas.microsoft.com/office/2014/relationships/chartEx" Target="../charts/chartEx30.xml"/></Relationships>
</file>

<file path=xl/drawings/_rels/drawing17.xml.rels><?xml version="1.0" encoding="UTF-8" standalone="yes"?>
<Relationships xmlns="http://schemas.openxmlformats.org/package/2006/relationships"><Relationship Id="rId3" Type="http://schemas.microsoft.com/office/2014/relationships/chartEx" Target="../charts/chartEx35.xml"/><Relationship Id="rId2" Type="http://schemas.microsoft.com/office/2014/relationships/chartEx" Target="../charts/chartEx34.xml"/><Relationship Id="rId1" Type="http://schemas.microsoft.com/office/2014/relationships/chartEx" Target="../charts/chartEx33.xml"/></Relationships>
</file>

<file path=xl/drawings/_rels/drawing18.xml.rels><?xml version="1.0" encoding="UTF-8" standalone="yes"?>
<Relationships xmlns="http://schemas.openxmlformats.org/package/2006/relationships"><Relationship Id="rId3" Type="http://schemas.microsoft.com/office/2014/relationships/chartEx" Target="../charts/chartEx38.xml"/><Relationship Id="rId2" Type="http://schemas.microsoft.com/office/2014/relationships/chartEx" Target="../charts/chartEx37.xml"/><Relationship Id="rId1" Type="http://schemas.microsoft.com/office/2014/relationships/chartEx" Target="../charts/chartEx36.xml"/></Relationships>
</file>

<file path=xl/drawings/_rels/drawing2.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1.png"/><Relationship Id="rId1" Type="http://schemas.openxmlformats.org/officeDocument/2006/relationships/image" Target="../media/image3.png"/><Relationship Id="rId4" Type="http://schemas.openxmlformats.org/officeDocument/2006/relationships/image" Target="../media/image5.png"/></Relationships>
</file>

<file path=xl/drawings/_rels/drawing6.xml.rels><?xml version="1.0" encoding="UTF-8" standalone="yes"?>
<Relationships xmlns="http://schemas.openxmlformats.org/package/2006/relationships"><Relationship Id="rId3" Type="http://schemas.microsoft.com/office/2014/relationships/chartEx" Target="../charts/chartEx5.xml"/><Relationship Id="rId2" Type="http://schemas.microsoft.com/office/2014/relationships/chartEx" Target="../charts/chartEx4.xml"/><Relationship Id="rId1" Type="http://schemas.microsoft.com/office/2014/relationships/chartEx" Target="../charts/chartEx3.xml"/></Relationships>
</file>

<file path=xl/drawings/_rels/drawing7.xml.rels><?xml version="1.0" encoding="UTF-8" standalone="yes"?>
<Relationships xmlns="http://schemas.openxmlformats.org/package/2006/relationships"><Relationship Id="rId3" Type="http://schemas.microsoft.com/office/2014/relationships/chartEx" Target="../charts/chartEx8.xml"/><Relationship Id="rId2" Type="http://schemas.microsoft.com/office/2014/relationships/chartEx" Target="../charts/chartEx7.xml"/><Relationship Id="rId1" Type="http://schemas.microsoft.com/office/2014/relationships/chartEx" Target="../charts/chartEx6.xml"/></Relationships>
</file>

<file path=xl/drawings/_rels/drawing8.xml.rels><?xml version="1.0" encoding="UTF-8" standalone="yes"?>
<Relationships xmlns="http://schemas.openxmlformats.org/package/2006/relationships"><Relationship Id="rId3" Type="http://schemas.microsoft.com/office/2014/relationships/chartEx" Target="../charts/chartEx11.xml"/><Relationship Id="rId2" Type="http://schemas.microsoft.com/office/2014/relationships/chartEx" Target="../charts/chartEx10.xml"/><Relationship Id="rId1" Type="http://schemas.microsoft.com/office/2014/relationships/chartEx" Target="../charts/chartEx9.xml"/></Relationships>
</file>

<file path=xl/drawings/_rels/drawing9.xml.rels><?xml version="1.0" encoding="UTF-8" standalone="yes"?>
<Relationships xmlns="http://schemas.openxmlformats.org/package/2006/relationships"><Relationship Id="rId3" Type="http://schemas.microsoft.com/office/2014/relationships/chartEx" Target="../charts/chartEx14.xml"/><Relationship Id="rId2" Type="http://schemas.microsoft.com/office/2014/relationships/chartEx" Target="../charts/chartEx13.xml"/><Relationship Id="rId1" Type="http://schemas.microsoft.com/office/2014/relationships/chartEx" Target="../charts/chartEx12.xml"/></Relationships>
</file>

<file path=xl/drawings/drawing1.xml><?xml version="1.0" encoding="utf-8"?>
<xdr:wsDr xmlns:xdr="http://schemas.openxmlformats.org/drawingml/2006/spreadsheetDrawing" xmlns:a="http://schemas.openxmlformats.org/drawingml/2006/main">
  <xdr:twoCellAnchor>
    <xdr:from>
      <xdr:col>0</xdr:col>
      <xdr:colOff>47625</xdr:colOff>
      <xdr:row>0</xdr:row>
      <xdr:rowOff>38098</xdr:rowOff>
    </xdr:from>
    <xdr:to>
      <xdr:col>9</xdr:col>
      <xdr:colOff>581025</xdr:colOff>
      <xdr:row>93</xdr:row>
      <xdr:rowOff>133350</xdr:rowOff>
    </xdr:to>
    <xdr:sp macro="" textlink="">
      <xdr:nvSpPr>
        <xdr:cNvPr id="2" name="TextBox 1">
          <a:extLst>
            <a:ext uri="{FF2B5EF4-FFF2-40B4-BE49-F238E27FC236}">
              <a16:creationId xmlns:a16="http://schemas.microsoft.com/office/drawing/2014/main" id="{B86D6732-FBA8-4F87-A23F-5FBCD29240F7}"/>
            </a:ext>
          </a:extLst>
        </xdr:cNvPr>
        <xdr:cNvSpPr txBox="1"/>
      </xdr:nvSpPr>
      <xdr:spPr>
        <a:xfrm>
          <a:off x="47625" y="38098"/>
          <a:ext cx="6019800" cy="17859377"/>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u="sng" baseline="0">
              <a:solidFill>
                <a:sysClr val="windowText" lastClr="000000"/>
              </a:solidFill>
              <a:latin typeface="+mn-lt"/>
            </a:rPr>
            <a:t>Goal</a:t>
          </a:r>
          <a:r>
            <a:rPr lang="en-US" sz="1100" baseline="0">
              <a:solidFill>
                <a:sysClr val="windowText" lastClr="000000"/>
              </a:solidFill>
              <a:latin typeface="+mn-lt"/>
            </a:rPr>
            <a:t>:</a:t>
          </a:r>
        </a:p>
        <a:p>
          <a:r>
            <a:rPr lang="en-US" sz="1100" baseline="0">
              <a:solidFill>
                <a:sysClr val="windowText" lastClr="000000"/>
              </a:solidFill>
              <a:latin typeface="+mn-lt"/>
            </a:rPr>
            <a:t>+ Demonstrate the Laplace Test, a non-graphical method (i.e., no graphs or charts), by trending a "real-life" discrete data set and selected subsets.  For the "</a:t>
          </a:r>
          <a:r>
            <a:rPr lang="en-US" sz="1100" b="1" baseline="0">
              <a:solidFill>
                <a:srgbClr val="FF0000"/>
              </a:solidFill>
              <a:latin typeface="+mn-lt"/>
            </a:rPr>
            <a:t>big picture</a:t>
          </a:r>
          <a:r>
            <a:rPr lang="en-US" sz="1100" baseline="0">
              <a:solidFill>
                <a:sysClr val="windowText" lastClr="000000"/>
              </a:solidFill>
              <a:latin typeface="+mn-lt"/>
            </a:rPr>
            <a:t>," see the next worksheet.</a:t>
          </a:r>
        </a:p>
        <a:p>
          <a:endParaRPr lang="en-US" sz="800" baseline="0">
            <a:solidFill>
              <a:sysClr val="windowText" lastClr="000000"/>
            </a:solidFill>
            <a:latin typeface="+mn-lt"/>
          </a:endParaRPr>
        </a:p>
        <a:p>
          <a:r>
            <a:rPr lang="en-US" sz="1100" b="1" u="sng">
              <a:solidFill>
                <a:schemeClr val="dk1"/>
              </a:solidFill>
              <a:effectLst/>
              <a:latin typeface="+mn-lt"/>
              <a:ea typeface="+mn-ea"/>
              <a:cs typeface="+mn-cs"/>
            </a:rPr>
            <a:t>Objectives</a:t>
          </a:r>
          <a:r>
            <a:rPr lang="en-US" sz="1100">
              <a:solidFill>
                <a:schemeClr val="dk1"/>
              </a:solidFill>
              <a:effectLst/>
              <a:latin typeface="+mn-lt"/>
              <a:ea typeface="+mn-ea"/>
              <a:cs typeface="+mn-cs"/>
            </a:rPr>
            <a:t>:</a:t>
          </a:r>
          <a:endParaRPr lang="en-US" sz="1100">
            <a:effectLst/>
          </a:endParaRPr>
        </a:p>
        <a:p>
          <a:r>
            <a:rPr lang="en-US" sz="1100">
              <a:solidFill>
                <a:schemeClr val="dk1"/>
              </a:solidFill>
              <a:effectLst/>
              <a:latin typeface="+mn-lt"/>
              <a:ea typeface="+mn-ea"/>
              <a:cs typeface="+mn-cs"/>
            </a:rPr>
            <a:t>(1)</a:t>
          </a:r>
          <a:r>
            <a:rPr lang="en-US" sz="1100" baseline="0">
              <a:solidFill>
                <a:schemeClr val="dk1"/>
              </a:solidFill>
              <a:effectLst/>
              <a:latin typeface="+mn-lt"/>
              <a:ea typeface="+mn-ea"/>
              <a:cs typeface="+mn-cs"/>
            </a:rPr>
            <a:t> Provide a practitioner's view of the Laplace Test.  (2) Apply the Laplace Test to </a:t>
          </a:r>
          <a:r>
            <a:rPr lang="en-US" sz="1100">
              <a:solidFill>
                <a:schemeClr val="dk1"/>
              </a:solidFill>
              <a:effectLst/>
              <a:latin typeface="+mn-lt"/>
              <a:ea typeface="+mn-ea"/>
              <a:cs typeface="+mn-cs"/>
            </a:rPr>
            <a:t>landfalling hurricanes that impacted the continental United States.  (3) Demonstrate different scenarios by trending hurricanes</a:t>
          </a:r>
          <a:r>
            <a:rPr lang="en-US" sz="1100" baseline="0">
              <a:solidFill>
                <a:schemeClr val="dk1"/>
              </a:solidFill>
              <a:effectLst/>
              <a:latin typeface="+mn-lt"/>
              <a:ea typeface="+mn-ea"/>
              <a:cs typeface="+mn-cs"/>
            </a:rPr>
            <a:t> by storm category (intensity) and by weather radar technology (historical and </a:t>
          </a:r>
          <a:r>
            <a:rPr lang="en-US" sz="1100" b="0" i="0">
              <a:solidFill>
                <a:schemeClr val="dk1"/>
              </a:solidFill>
              <a:effectLst/>
              <a:latin typeface="+mn-lt"/>
              <a:ea typeface="+mn-ea"/>
              <a:cs typeface="+mn-cs"/>
            </a:rPr>
            <a:t>contiguous </a:t>
          </a:r>
          <a:r>
            <a:rPr lang="en-US" sz="1100" baseline="0">
              <a:solidFill>
                <a:schemeClr val="dk1"/>
              </a:solidFill>
              <a:effectLst/>
              <a:latin typeface="+mn-lt"/>
              <a:ea typeface="+mn-ea"/>
              <a:cs typeface="+mn-cs"/>
            </a:rPr>
            <a:t>time periods that contain hurricane events).</a:t>
          </a:r>
          <a:endParaRPr lang="en-US" sz="1100">
            <a:effectLst/>
          </a:endParaRPr>
        </a:p>
        <a:p>
          <a:endParaRPr lang="en-US" sz="1100" u="sng" baseline="0">
            <a:solidFill>
              <a:sysClr val="windowText" lastClr="000000"/>
            </a:solidFill>
            <a:latin typeface="+mn-lt"/>
          </a:endParaRPr>
        </a:p>
        <a:p>
          <a:r>
            <a:rPr lang="en-US" sz="1100" b="1" u="sng" baseline="0">
              <a:solidFill>
                <a:sysClr val="windowText" lastClr="000000"/>
              </a:solidFill>
              <a:latin typeface="+mn-lt"/>
            </a:rPr>
            <a:t>Worksheets </a:t>
          </a:r>
          <a:r>
            <a:rPr lang="en-US" sz="1100" b="0" u="sng" baseline="0">
              <a:solidFill>
                <a:sysClr val="windowText" lastClr="000000"/>
              </a:solidFill>
              <a:latin typeface="+mn-lt"/>
            </a:rPr>
            <a:t>(Read Me + 17 others as follows)</a:t>
          </a:r>
          <a:r>
            <a:rPr lang="en-US" sz="1100" b="0" baseline="0">
              <a:solidFill>
                <a:sysClr val="windowText" lastClr="000000"/>
              </a:solidFill>
              <a:latin typeface="+mn-lt"/>
            </a:rPr>
            <a:t>:</a:t>
          </a:r>
        </a:p>
        <a:p>
          <a:r>
            <a:rPr lang="en-US" sz="1100" baseline="0">
              <a:solidFill>
                <a:sysClr val="windowText" lastClr="000000"/>
              </a:solidFill>
              <a:latin typeface="+mn-lt"/>
            </a:rPr>
            <a:t>+ Gold-shaded tabs (3 total) provide a quick overview, describe and illustrate three common forms of the Laplace Test, and interprets the result of </a:t>
          </a:r>
          <a:r>
            <a:rPr lang="en-US" sz="1100" b="0" baseline="0">
              <a:solidFill>
                <a:sysClr val="windowText" lastClr="000000"/>
              </a:solidFill>
              <a:latin typeface="+mn-lt"/>
            </a:rPr>
            <a:t>the Laplace Test.</a:t>
          </a:r>
        </a:p>
        <a:p>
          <a:r>
            <a:rPr lang="en-US" sz="1100" baseline="0">
              <a:solidFill>
                <a:sysClr val="windowText" lastClr="000000"/>
              </a:solidFill>
              <a:latin typeface="+mn-lt"/>
            </a:rPr>
            <a:t>+ Green-</a:t>
          </a:r>
          <a:r>
            <a:rPr lang="en-US" sz="1100" baseline="0">
              <a:solidFill>
                <a:sysClr val="windowText" lastClr="000000"/>
              </a:solidFill>
              <a:effectLst/>
              <a:latin typeface="+mn-lt"/>
              <a:ea typeface="+mn-ea"/>
              <a:cs typeface="+mn-cs"/>
            </a:rPr>
            <a:t>shaded tabs (2 total) describe the </a:t>
          </a:r>
          <a:r>
            <a:rPr lang="en-US" sz="1100" b="0" baseline="0">
              <a:solidFill>
                <a:sysClr val="windowText" lastClr="000000"/>
              </a:solidFill>
              <a:effectLst/>
              <a:latin typeface="+mn-lt"/>
              <a:ea typeface="+mn-ea"/>
              <a:cs typeface="+mn-cs"/>
            </a:rPr>
            <a:t>event-date data and the radar time periods</a:t>
          </a:r>
          <a:r>
            <a:rPr lang="en-US" sz="1100" baseline="0">
              <a:solidFill>
                <a:sysClr val="windowText" lastClr="000000"/>
              </a:solidFill>
              <a:effectLst/>
              <a:latin typeface="+mn-lt"/>
              <a:ea typeface="+mn-ea"/>
              <a:cs typeface="+mn-cs"/>
            </a:rPr>
            <a:t>.</a:t>
          </a:r>
        </a:p>
        <a:p>
          <a:r>
            <a:rPr lang="en-US" sz="1100" baseline="0">
              <a:solidFill>
                <a:sysClr val="windowText" lastClr="000000"/>
              </a:solidFill>
              <a:effectLst/>
              <a:latin typeface="+mn-lt"/>
              <a:ea typeface="+mn-ea"/>
              <a:cs typeface="+mn-cs"/>
            </a:rPr>
            <a:t>+ Purple-shaded tabs (6 total) calculate and report the trend scores of US hurricanes by various landfalling categories as well as different years to start a trend periods (i.e., 1851 and after 1900). </a:t>
          </a:r>
        </a:p>
        <a:p>
          <a:r>
            <a:rPr lang="en-US" sz="1100" baseline="0">
              <a:solidFill>
                <a:sysClr val="windowText" lastClr="000000"/>
              </a:solidFill>
              <a:effectLst/>
              <a:latin typeface="+mn-lt"/>
              <a:ea typeface="+mn-ea"/>
              <a:cs typeface="+mn-cs"/>
            </a:rPr>
            <a:t>+ Gray-shaded tabs (6 total) calculate and report the trends of US hurricanes by various weather radar technology phases (time periods).</a:t>
          </a:r>
        </a:p>
        <a:p>
          <a:endParaRPr lang="en-US" sz="800" baseline="0">
            <a:solidFill>
              <a:sysClr val="windowText" lastClr="000000"/>
            </a:solidFill>
            <a:effectLst/>
            <a:latin typeface="+mn-lt"/>
            <a:ea typeface="+mn-ea"/>
            <a:cs typeface="+mn-cs"/>
          </a:endParaRPr>
        </a:p>
        <a:p>
          <a:r>
            <a:rPr lang="en-US" sz="1100" b="1" u="sng" baseline="0">
              <a:solidFill>
                <a:sysClr val="windowText" lastClr="000000"/>
              </a:solidFill>
              <a:effectLst/>
              <a:latin typeface="+mn-lt"/>
              <a:ea typeface="+mn-ea"/>
              <a:cs typeface="+mn-cs"/>
            </a:rPr>
            <a:t>Selected Findings </a:t>
          </a:r>
          <a:r>
            <a:rPr lang="en-US" sz="1100" b="0" u="sng" baseline="0">
              <a:solidFill>
                <a:sysClr val="windowText" lastClr="000000"/>
              </a:solidFill>
              <a:effectLst/>
              <a:latin typeface="+mn-lt"/>
              <a:ea typeface="+mn-ea"/>
              <a:cs typeface="+mn-cs"/>
            </a:rPr>
            <a:t>(events recorded after year 1900 are viewed as more complete)</a:t>
          </a:r>
          <a:r>
            <a:rPr lang="en-US" sz="1100" baseline="0">
              <a:solidFill>
                <a:sysClr val="windowText" lastClr="000000"/>
              </a:solidFill>
              <a:effectLst/>
              <a:latin typeface="+mn-lt"/>
              <a:ea typeface="+mn-ea"/>
              <a:cs typeface="+mn-cs"/>
            </a:rPr>
            <a:t>:</a:t>
          </a:r>
        </a:p>
        <a:p>
          <a:pPr marL="0" marR="0" lvl="0" indent="0" defTabSz="914400" eaLnBrk="1" fontAlgn="auto" latinLnBrk="0" hangingPunct="1">
            <a:lnSpc>
              <a:spcPct val="107000"/>
            </a:lnSpc>
            <a:spcBef>
              <a:spcPts val="0"/>
            </a:spcBef>
            <a:spcAft>
              <a:spcPts val="800"/>
            </a:spcAft>
            <a:buClrTx/>
            <a:buSzTx/>
            <a:buFontTx/>
            <a:buNone/>
            <a:tabLst/>
            <a:defRPr/>
          </a:pPr>
          <a:r>
            <a:rPr lang="en-US" sz="1100" baseline="0">
              <a:solidFill>
                <a:sysClr val="windowText" lastClr="000000"/>
              </a:solidFill>
              <a:effectLst/>
              <a:latin typeface="+mn-lt"/>
              <a:ea typeface="+mn-ea"/>
              <a:cs typeface="+mn-cs"/>
            </a:rPr>
            <a:t>1.  </a:t>
          </a:r>
          <a:r>
            <a:rPr kumimoji="0" lang="en-US" sz="1100" b="0" i="0" u="none" strike="noStrike" kern="0" cap="none" spc="0" normalizeH="0" baseline="0" noProof="0">
              <a:ln>
                <a:noFill/>
              </a:ln>
              <a:solidFill>
                <a:sysClr val="windowText" lastClr="000000"/>
              </a:solidFill>
              <a:effectLst/>
              <a:uLnTx/>
              <a:uFillTx/>
              <a:latin typeface="+mn-lt"/>
              <a:ea typeface="Calibri" panose="020F0502020204030204" pitchFamily="34" charset="0"/>
              <a:cs typeface="Calibri" panose="020F0502020204030204" pitchFamily="34" charset="0"/>
            </a:rPr>
            <a:t>The Laplace Test with a score of </a:t>
          </a:r>
          <a:r>
            <a:rPr kumimoji="0" lang="en-US" sz="1100" b="1" i="0" u="none" strike="noStrike" kern="0" cap="none" spc="0" normalizeH="0" baseline="0" noProof="0">
              <a:ln>
                <a:noFill/>
              </a:ln>
              <a:solidFill>
                <a:sysClr val="windowText" lastClr="000000"/>
              </a:solidFill>
              <a:effectLst/>
              <a:uLnTx/>
              <a:uFillTx/>
              <a:latin typeface="+mn-lt"/>
              <a:ea typeface="Calibri" panose="020F0502020204030204" pitchFamily="34" charset="0"/>
              <a:cs typeface="Calibri" panose="020F0502020204030204" pitchFamily="34" charset="0"/>
            </a:rPr>
            <a:t>-1.1096</a:t>
          </a:r>
          <a:r>
            <a:rPr kumimoji="0" lang="en-US" sz="1100" b="0" i="0" u="none" strike="noStrike" kern="0" cap="none" spc="0" normalizeH="0" baseline="0" noProof="0">
              <a:ln>
                <a:noFill/>
              </a:ln>
              <a:solidFill>
                <a:sysClr val="windowText" lastClr="000000"/>
              </a:solidFill>
              <a:effectLst/>
              <a:uLnTx/>
              <a:uFillTx/>
              <a:latin typeface="+mn-lt"/>
              <a:ea typeface="Calibri" panose="020F0502020204030204" pitchFamily="34" charset="0"/>
              <a:cs typeface="Calibri" panose="020F0502020204030204" pitchFamily="34" charset="0"/>
            </a:rPr>
            <a:t> indicates the trend of all 198 landfalling hurricanes that impacted the continental United States </a:t>
          </a:r>
          <a:r>
            <a:rPr kumimoji="0" lang="en-US" sz="1100" b="1" i="0" u="none" strike="noStrike" kern="0" cap="none" spc="0" normalizeH="0" baseline="0" noProof="0">
              <a:ln>
                <a:noFill/>
              </a:ln>
              <a:solidFill>
                <a:srgbClr val="0070C0"/>
              </a:solidFill>
              <a:effectLst/>
              <a:uLnTx/>
              <a:uFillTx/>
              <a:latin typeface="+mn-lt"/>
              <a:ea typeface="Calibri" panose="020F0502020204030204" pitchFamily="34" charset="0"/>
              <a:cs typeface="Calibri" panose="020F0502020204030204" pitchFamily="34" charset="0"/>
            </a:rPr>
            <a:t>after 1900 </a:t>
          </a:r>
          <a:r>
            <a:rPr kumimoji="0" lang="en-US" sz="1100" b="0" i="0" u="none" strike="noStrike" kern="0" cap="none" spc="0" normalizeH="0" baseline="0" noProof="0">
              <a:ln>
                <a:noFill/>
              </a:ln>
              <a:solidFill>
                <a:sysClr val="windowText" lastClr="000000"/>
              </a:solidFill>
              <a:effectLst/>
              <a:uLnTx/>
              <a:uFillTx/>
              <a:latin typeface="+mn-lt"/>
              <a:ea typeface="Calibri" panose="020F0502020204030204" pitchFamily="34" charset="0"/>
              <a:cs typeface="Calibri" panose="020F0502020204030204" pitchFamily="34" charset="0"/>
            </a:rPr>
            <a:t>(June 1901 to November 2018, 117.6- year trend period) is </a:t>
          </a:r>
          <a:r>
            <a:rPr kumimoji="0" lang="en-US" sz="1100" b="1" i="0" u="none" strike="noStrike" kern="0" cap="none" spc="0" normalizeH="0" baseline="0" noProof="0">
              <a:ln>
                <a:noFill/>
              </a:ln>
              <a:solidFill>
                <a:srgbClr val="00B050"/>
              </a:solidFill>
              <a:effectLst/>
              <a:uLnTx/>
              <a:uFillTx/>
              <a:latin typeface="+mn-lt"/>
              <a:ea typeface="Calibri" panose="020F0502020204030204" pitchFamily="34" charset="0"/>
              <a:cs typeface="Calibri" panose="020F0502020204030204" pitchFamily="34" charset="0"/>
            </a:rPr>
            <a:t>downward</a:t>
          </a:r>
          <a:r>
            <a:rPr kumimoji="0" lang="en-US" sz="1100" b="0" i="0" u="none" strike="noStrike" kern="0" cap="none" spc="0" normalizeH="0" baseline="0" noProof="0">
              <a:ln>
                <a:noFill/>
              </a:ln>
              <a:solidFill>
                <a:sysClr val="windowText" lastClr="000000"/>
              </a:solidFill>
              <a:effectLst/>
              <a:uLnTx/>
              <a:uFillTx/>
              <a:latin typeface="+mn-lt"/>
              <a:ea typeface="Calibri" panose="020F0502020204030204" pitchFamily="34" charset="0"/>
              <a:cs typeface="Calibri" panose="020F0502020204030204" pitchFamily="34" charset="0"/>
            </a:rPr>
            <a:t> with a statistical confidence of </a:t>
          </a:r>
          <a:r>
            <a:rPr kumimoji="0" lang="en-US" sz="1100" b="1" i="0" u="none" strike="noStrike" kern="0" cap="none" spc="0" normalizeH="0" baseline="0" noProof="0">
              <a:ln>
                <a:noFill/>
              </a:ln>
              <a:solidFill>
                <a:sysClr val="windowText" lastClr="000000"/>
              </a:solidFill>
              <a:effectLst/>
              <a:uLnTx/>
              <a:uFillTx/>
              <a:latin typeface="+mn-lt"/>
              <a:ea typeface="Calibri" panose="020F0502020204030204" pitchFamily="34" charset="0"/>
              <a:cs typeface="Calibri" panose="020F0502020204030204" pitchFamily="34" charset="0"/>
            </a:rPr>
            <a:t>73.3%</a:t>
          </a:r>
          <a:r>
            <a:rPr kumimoji="0" lang="en-US" sz="1100" b="0" i="0" u="none" strike="noStrike" kern="0" cap="none" spc="0" normalizeH="0" baseline="0" noProof="0">
              <a:ln>
                <a:noFill/>
              </a:ln>
              <a:solidFill>
                <a:sysClr val="windowText" lastClr="000000"/>
              </a:solidFill>
              <a:effectLst/>
              <a:uLnTx/>
              <a:uFillTx/>
              <a:latin typeface="+mn-lt"/>
              <a:ea typeface="Calibri" panose="020F0502020204030204" pitchFamily="34" charset="0"/>
              <a:cs typeface="Calibri" panose="020F0502020204030204" pitchFamily="34" charset="0"/>
            </a:rPr>
            <a:t>.</a:t>
          </a:r>
          <a:endParaRPr lang="en-US" sz="1100" baseline="0">
            <a:solidFill>
              <a:schemeClr val="dk1"/>
            </a:solidFill>
            <a:effectLst/>
            <a:latin typeface="+mn-lt"/>
            <a:ea typeface="+mn-ea"/>
            <a:cs typeface="+mn-cs"/>
          </a:endParaRPr>
        </a:p>
        <a:p>
          <a:pPr marL="0" marR="0">
            <a:lnSpc>
              <a:spcPct val="107000"/>
            </a:lnSpc>
            <a:spcBef>
              <a:spcPts val="0"/>
            </a:spcBef>
            <a:spcAft>
              <a:spcPts val="800"/>
            </a:spcAft>
          </a:pPr>
          <a:r>
            <a:rPr lang="en-US" sz="1100" baseline="0">
              <a:solidFill>
                <a:schemeClr val="dk1"/>
              </a:solidFill>
              <a:effectLst/>
              <a:latin typeface="+mn-lt"/>
              <a:ea typeface="+mn-ea"/>
              <a:cs typeface="+mn-cs"/>
            </a:rPr>
            <a:t>2.  </a:t>
          </a:r>
          <a:r>
            <a:rPr kumimoji="0" lang="en-US" sz="1100" b="0" i="0" u="none" strike="noStrike" kern="0" cap="none" spc="0" normalizeH="0" baseline="0" noProof="0">
              <a:ln>
                <a:noFill/>
              </a:ln>
              <a:solidFill>
                <a:prstClr val="black"/>
              </a:solidFill>
              <a:effectLst/>
              <a:uLnTx/>
              <a:uFillTx/>
              <a:latin typeface="+mn-lt"/>
              <a:ea typeface="Calibri" panose="020F0502020204030204" pitchFamily="34" charset="0"/>
              <a:cs typeface="Calibri" panose="020F0502020204030204" pitchFamily="34" charset="0"/>
            </a:rPr>
            <a:t>The Laplace Test with a score of </a:t>
          </a:r>
          <a:r>
            <a:rPr kumimoji="0" lang="en-US" sz="1100" b="1" i="0" u="none" strike="noStrike" kern="0" cap="none" spc="0" normalizeH="0" baseline="0" noProof="0">
              <a:ln>
                <a:noFill/>
              </a:ln>
              <a:solidFill>
                <a:prstClr val="black"/>
              </a:solidFill>
              <a:effectLst/>
              <a:uLnTx/>
              <a:uFillTx/>
              <a:latin typeface="+mn-lt"/>
              <a:ea typeface="Calibri" panose="020F0502020204030204" pitchFamily="34" charset="0"/>
              <a:cs typeface="Calibri" panose="020F0502020204030204" pitchFamily="34" charset="0"/>
            </a:rPr>
            <a:t>-0.8780</a:t>
          </a:r>
          <a:r>
            <a:rPr kumimoji="0" lang="en-US" sz="1100" b="0" i="0" u="none" strike="noStrike" kern="0" cap="none" spc="0" normalizeH="0" baseline="0" noProof="0">
              <a:ln>
                <a:noFill/>
              </a:ln>
              <a:solidFill>
                <a:prstClr val="black"/>
              </a:solidFill>
              <a:effectLst/>
              <a:uLnTx/>
              <a:uFillTx/>
              <a:latin typeface="+mn-lt"/>
              <a:ea typeface="Calibri" panose="020F0502020204030204" pitchFamily="34" charset="0"/>
              <a:cs typeface="Calibri" panose="020F0502020204030204" pitchFamily="34" charset="0"/>
            </a:rPr>
            <a:t> indicates the trend of 66 hurricanes that impacted the continental United States with </a:t>
          </a:r>
          <a:r>
            <a:rPr kumimoji="0" lang="en-US" sz="1100" b="1" i="0" u="none" strike="noStrike" kern="0" cap="none" spc="0" normalizeH="0" baseline="0" noProof="0">
              <a:ln>
                <a:noFill/>
              </a:ln>
              <a:solidFill>
                <a:srgbClr val="0070C0"/>
              </a:solidFill>
              <a:effectLst/>
              <a:uLnTx/>
              <a:uFillTx/>
              <a:latin typeface="+mn-lt"/>
              <a:ea typeface="Calibri" panose="020F0502020204030204" pitchFamily="34" charset="0"/>
              <a:cs typeface="Calibri" panose="020F0502020204030204" pitchFamily="34" charset="0"/>
            </a:rPr>
            <a:t>landfalling Categories 3, 4, and 5 after 1900 </a:t>
          </a:r>
          <a:r>
            <a:rPr kumimoji="0" lang="en-US" sz="1100" b="0" i="0" u="none" strike="noStrike" kern="0" cap="none" spc="0" normalizeH="0" baseline="0" noProof="0">
              <a:ln>
                <a:noFill/>
              </a:ln>
              <a:solidFill>
                <a:prstClr val="black"/>
              </a:solidFill>
              <a:effectLst/>
              <a:uLnTx/>
              <a:uFillTx/>
              <a:latin typeface="+mn-lt"/>
              <a:ea typeface="Calibri" panose="020F0502020204030204" pitchFamily="34" charset="0"/>
              <a:cs typeface="Calibri" panose="020F0502020204030204" pitchFamily="34" charset="0"/>
            </a:rPr>
            <a:t>(June 1906 to November 2018, 112.6-year trend period) is </a:t>
          </a:r>
          <a:r>
            <a:rPr kumimoji="0" lang="en-US" sz="1100" b="1" i="0" u="none" strike="noStrike" kern="0" cap="none" spc="0" normalizeH="0" baseline="0" noProof="0">
              <a:ln>
                <a:noFill/>
              </a:ln>
              <a:solidFill>
                <a:srgbClr val="00B050"/>
              </a:solidFill>
              <a:effectLst/>
              <a:uLnTx/>
              <a:uFillTx/>
              <a:latin typeface="+mn-lt"/>
              <a:ea typeface="Calibri" panose="020F0502020204030204" pitchFamily="34" charset="0"/>
              <a:cs typeface="Calibri" panose="020F0502020204030204" pitchFamily="34" charset="0"/>
            </a:rPr>
            <a:t>downward</a:t>
          </a:r>
          <a:r>
            <a:rPr kumimoji="0" lang="en-US" sz="1100" b="0" i="0" u="none" strike="noStrike" kern="0" cap="none" spc="0" normalizeH="0" baseline="0" noProof="0">
              <a:ln>
                <a:noFill/>
              </a:ln>
              <a:solidFill>
                <a:prstClr val="black"/>
              </a:solidFill>
              <a:effectLst/>
              <a:uLnTx/>
              <a:uFillTx/>
              <a:latin typeface="+mn-lt"/>
              <a:ea typeface="Calibri" panose="020F0502020204030204" pitchFamily="34" charset="0"/>
              <a:cs typeface="Calibri" panose="020F0502020204030204" pitchFamily="34" charset="0"/>
            </a:rPr>
            <a:t> with a statistical confidence of </a:t>
          </a:r>
          <a:r>
            <a:rPr kumimoji="0" lang="en-US" sz="1100" b="1" i="0" u="none" strike="noStrike" kern="0" cap="none" spc="0" normalizeH="0" baseline="0" noProof="0">
              <a:ln>
                <a:noFill/>
              </a:ln>
              <a:solidFill>
                <a:srgbClr val="000000"/>
              </a:solidFill>
              <a:effectLst/>
              <a:uLnTx/>
              <a:uFillTx/>
              <a:latin typeface="+mn-lt"/>
              <a:ea typeface="Calibri" panose="020F0502020204030204" pitchFamily="34" charset="0"/>
              <a:cs typeface="Calibri" panose="020F0502020204030204" pitchFamily="34" charset="0"/>
            </a:rPr>
            <a:t>62.0%</a:t>
          </a:r>
          <a:endParaRPr lang="en-US" sz="1100">
            <a:effectLst/>
            <a:latin typeface="+mn-lt"/>
            <a:ea typeface="Calibri" panose="020F0502020204030204" pitchFamily="34" charset="0"/>
            <a:cs typeface="Times New Roman" panose="02020603050405020304" pitchFamily="18" charset="0"/>
          </a:endParaRPr>
        </a:p>
        <a:p>
          <a:r>
            <a:rPr lang="en-US" sz="1100" baseline="0">
              <a:solidFill>
                <a:schemeClr val="dk1"/>
              </a:solidFill>
              <a:effectLst/>
              <a:latin typeface="+mn-lt"/>
              <a:ea typeface="+mn-ea"/>
              <a:cs typeface="+mn-cs"/>
            </a:rPr>
            <a:t>3.  </a:t>
          </a:r>
          <a:r>
            <a:rPr kumimoji="0" lang="en-US" sz="1100" b="0" i="0" u="none" strike="noStrike" kern="0" cap="none" spc="0" normalizeH="0" baseline="0" noProof="0">
              <a:ln>
                <a:noFill/>
              </a:ln>
              <a:solidFill>
                <a:prstClr val="black"/>
              </a:solidFill>
              <a:effectLst/>
              <a:uLnTx/>
              <a:uFillTx/>
              <a:latin typeface="+mn-lt"/>
              <a:ea typeface="Calibri" panose="020F0502020204030204" pitchFamily="34" charset="0"/>
              <a:cs typeface="Calibri" panose="020F0502020204030204" pitchFamily="34" charset="0"/>
            </a:rPr>
            <a:t>The Laplace Test with a score of </a:t>
          </a:r>
          <a:r>
            <a:rPr kumimoji="0" lang="en-US" sz="1100" b="1" i="0" u="none" strike="noStrike" kern="0" cap="none" spc="0" normalizeH="0" baseline="0" noProof="0">
              <a:ln>
                <a:noFill/>
              </a:ln>
              <a:solidFill>
                <a:prstClr val="black"/>
              </a:solidFill>
              <a:effectLst/>
              <a:uLnTx/>
              <a:uFillTx/>
              <a:latin typeface="+mn-lt"/>
              <a:ea typeface="Calibri" panose="020F0502020204030204" pitchFamily="34" charset="0"/>
              <a:cs typeface="Calibri" panose="020F0502020204030204" pitchFamily="34" charset="0"/>
            </a:rPr>
            <a:t>-1.2417</a:t>
          </a:r>
          <a:r>
            <a:rPr kumimoji="0" lang="en-US" sz="1100" b="0" i="0" u="none" strike="noStrike" kern="0" cap="none" spc="0" normalizeH="0" baseline="0" noProof="0">
              <a:ln>
                <a:noFill/>
              </a:ln>
              <a:solidFill>
                <a:prstClr val="black"/>
              </a:solidFill>
              <a:effectLst/>
              <a:uLnTx/>
              <a:uFillTx/>
              <a:latin typeface="+mn-lt"/>
              <a:ea typeface="Calibri" panose="020F0502020204030204" pitchFamily="34" charset="0"/>
              <a:cs typeface="Calibri" panose="020F0502020204030204" pitchFamily="34" charset="0"/>
            </a:rPr>
            <a:t> indicates the trend of 23 hurricanes that impacted the continental United States </a:t>
          </a:r>
          <a:r>
            <a:rPr kumimoji="0" lang="en-US" sz="1100" b="1" i="0" u="none" strike="noStrike" kern="0" cap="none" spc="0" normalizeH="0" baseline="0" noProof="0">
              <a:ln>
                <a:noFill/>
              </a:ln>
              <a:solidFill>
                <a:srgbClr val="0070C0"/>
              </a:solidFill>
              <a:effectLst/>
              <a:uLnTx/>
              <a:uFillTx/>
              <a:latin typeface="+mn-lt"/>
              <a:ea typeface="Calibri" panose="020F0502020204030204" pitchFamily="34" charset="0"/>
              <a:cs typeface="Calibri" panose="020F0502020204030204" pitchFamily="34" charset="0"/>
            </a:rPr>
            <a:t>with landfalling Categories 4 and 5 after 1900 </a:t>
          </a:r>
          <a:r>
            <a:rPr kumimoji="0" lang="en-US" sz="1100" b="0" i="0" u="none" strike="noStrike" kern="0" cap="none" spc="0" normalizeH="0" baseline="0" noProof="0">
              <a:ln>
                <a:noFill/>
              </a:ln>
              <a:solidFill>
                <a:prstClr val="black"/>
              </a:solidFill>
              <a:effectLst/>
              <a:uLnTx/>
              <a:uFillTx/>
              <a:latin typeface="+mn-lt"/>
              <a:ea typeface="Calibri" panose="020F0502020204030204" pitchFamily="34" charset="0"/>
              <a:cs typeface="Calibri" panose="020F0502020204030204" pitchFamily="34" charset="0"/>
            </a:rPr>
            <a:t>(June 1915 to November 2018, 103.6 year-trend period) is </a:t>
          </a:r>
          <a:r>
            <a:rPr kumimoji="0" lang="en-US" sz="1100" b="1" i="0" u="none" strike="noStrike" kern="0" cap="none" spc="0" normalizeH="0" baseline="0" noProof="0">
              <a:ln>
                <a:noFill/>
              </a:ln>
              <a:solidFill>
                <a:srgbClr val="00B050"/>
              </a:solidFill>
              <a:effectLst/>
              <a:uLnTx/>
              <a:uFillTx/>
              <a:latin typeface="+mn-lt"/>
              <a:ea typeface="Calibri" panose="020F0502020204030204" pitchFamily="34" charset="0"/>
              <a:cs typeface="Calibri" panose="020F0502020204030204" pitchFamily="34" charset="0"/>
            </a:rPr>
            <a:t>downward</a:t>
          </a:r>
          <a:r>
            <a:rPr kumimoji="0" lang="en-US" sz="1100" b="0" i="0" u="none" strike="noStrike" kern="0" cap="none" spc="0" normalizeH="0" baseline="0" noProof="0">
              <a:ln>
                <a:noFill/>
              </a:ln>
              <a:solidFill>
                <a:srgbClr val="00B050"/>
              </a:solidFill>
              <a:effectLst/>
              <a:uLnTx/>
              <a:uFillTx/>
              <a:latin typeface="+mn-lt"/>
              <a:ea typeface="Calibri" panose="020F0502020204030204" pitchFamily="34" charset="0"/>
              <a:cs typeface="Calibri" panose="020F0502020204030204" pitchFamily="34" charset="0"/>
            </a:rPr>
            <a:t> </a:t>
          </a:r>
          <a:r>
            <a:rPr kumimoji="0" lang="en-US" sz="1100" b="0" i="0" u="none" strike="noStrike" kern="0" cap="none" spc="0" normalizeH="0" baseline="0" noProof="0">
              <a:ln>
                <a:noFill/>
              </a:ln>
              <a:solidFill>
                <a:prstClr val="black"/>
              </a:solidFill>
              <a:effectLst/>
              <a:uLnTx/>
              <a:uFillTx/>
              <a:latin typeface="+mn-lt"/>
              <a:ea typeface="Calibri" panose="020F0502020204030204" pitchFamily="34" charset="0"/>
              <a:cs typeface="Calibri" panose="020F0502020204030204" pitchFamily="34" charset="0"/>
            </a:rPr>
            <a:t>with a statistical confidence of </a:t>
          </a:r>
          <a:r>
            <a:rPr kumimoji="0" lang="en-US" sz="1100" b="1" i="0" u="none" strike="noStrike" kern="0" cap="none" spc="0" normalizeH="0" baseline="0" noProof="0">
              <a:ln>
                <a:noFill/>
              </a:ln>
              <a:solidFill>
                <a:prstClr val="black"/>
              </a:solidFill>
              <a:effectLst/>
              <a:uLnTx/>
              <a:uFillTx/>
              <a:latin typeface="+mn-lt"/>
              <a:ea typeface="Calibri" panose="020F0502020204030204" pitchFamily="34" charset="0"/>
              <a:cs typeface="Calibri" panose="020F0502020204030204" pitchFamily="34" charset="0"/>
            </a:rPr>
            <a:t>78.6%</a:t>
          </a:r>
          <a:endParaRPr lang="en-US" sz="1100">
            <a:effectLst/>
            <a:latin typeface="+mn-lt"/>
            <a:ea typeface="Calibri" panose="020F0502020204030204" pitchFamily="34" charset="0"/>
          </a:endParaRPr>
        </a:p>
        <a:p>
          <a:endParaRPr lang="en-US" sz="1100" baseline="0">
            <a:solidFill>
              <a:schemeClr val="dk1"/>
            </a:solidFill>
            <a:effectLst/>
            <a:latin typeface="+mn-lt"/>
            <a:ea typeface="+mn-ea"/>
            <a:cs typeface="+mn-cs"/>
          </a:endParaRPr>
        </a:p>
        <a:p>
          <a:pPr marL="0" marR="0">
            <a:lnSpc>
              <a:spcPct val="107000"/>
            </a:lnSpc>
            <a:spcBef>
              <a:spcPts val="0"/>
            </a:spcBef>
            <a:spcAft>
              <a:spcPts val="800"/>
            </a:spcAft>
          </a:pPr>
          <a:r>
            <a:rPr lang="en-US" sz="1100" baseline="0">
              <a:solidFill>
                <a:schemeClr val="dk1"/>
              </a:solidFill>
              <a:effectLst/>
              <a:latin typeface="+mn-lt"/>
              <a:ea typeface="+mn-ea"/>
              <a:cs typeface="+mn-cs"/>
            </a:rPr>
            <a:t>4.  </a:t>
          </a:r>
          <a:r>
            <a:rPr lang="en-US" sz="1100">
              <a:effectLst/>
              <a:latin typeface="+mn-lt"/>
              <a:ea typeface="Calibri" panose="020F0502020204030204" pitchFamily="34" charset="0"/>
              <a:cs typeface="Calibri" panose="020F0502020204030204" pitchFamily="34" charset="0"/>
            </a:rPr>
            <a:t>The Laplace Test with a score of </a:t>
          </a:r>
          <a:r>
            <a:rPr lang="en-US" sz="1100" b="1">
              <a:effectLst/>
              <a:latin typeface="+mn-lt"/>
              <a:ea typeface="Calibri" panose="020F0502020204030204" pitchFamily="34" charset="0"/>
              <a:cs typeface="Calibri" panose="020F0502020204030204" pitchFamily="34" charset="0"/>
            </a:rPr>
            <a:t>+0.0544</a:t>
          </a:r>
          <a:r>
            <a:rPr lang="en-US" sz="1100">
              <a:effectLst/>
              <a:latin typeface="+mn-lt"/>
              <a:ea typeface="Calibri" panose="020F0502020204030204" pitchFamily="34" charset="0"/>
              <a:cs typeface="Calibri" panose="020F0502020204030204" pitchFamily="34" charset="0"/>
            </a:rPr>
            <a:t> indicates the trend of 170 landfalling hurricanes that impacted the continental United States during June 1851 to November 1941 (90.6 year-trend period) is essentially </a:t>
          </a:r>
          <a:r>
            <a:rPr lang="en-US" sz="1100" b="1">
              <a:solidFill>
                <a:srgbClr val="C45911"/>
              </a:solidFill>
              <a:effectLst/>
              <a:latin typeface="+mn-lt"/>
              <a:ea typeface="Calibri" panose="020F0502020204030204" pitchFamily="34" charset="0"/>
              <a:cs typeface="Calibri" panose="020F0502020204030204" pitchFamily="34" charset="0"/>
            </a:rPr>
            <a:t>horizontal</a:t>
          </a:r>
          <a:r>
            <a:rPr lang="en-US" sz="1100">
              <a:effectLst/>
              <a:latin typeface="+mn-lt"/>
              <a:ea typeface="Calibri" panose="020F0502020204030204" pitchFamily="34" charset="0"/>
              <a:cs typeface="Calibri" panose="020F0502020204030204" pitchFamily="34" charset="0"/>
            </a:rPr>
            <a:t> since statistical confidence of a trend is only </a:t>
          </a:r>
          <a:r>
            <a:rPr lang="en-US" sz="1100" b="1">
              <a:effectLst/>
              <a:latin typeface="+mn-lt"/>
              <a:ea typeface="Calibri" panose="020F0502020204030204" pitchFamily="34" charset="0"/>
              <a:cs typeface="Calibri" panose="020F0502020204030204" pitchFamily="34" charset="0"/>
            </a:rPr>
            <a:t>4.3%</a:t>
          </a:r>
          <a:r>
            <a:rPr lang="en-US" sz="1100">
              <a:effectLst/>
              <a:latin typeface="+mn-lt"/>
              <a:ea typeface="Calibri" panose="020F0502020204030204" pitchFamily="34" charset="0"/>
              <a:cs typeface="Calibri" panose="020F0502020204030204" pitchFamily="34" charset="0"/>
            </a:rPr>
            <a:t>.</a:t>
          </a:r>
          <a:r>
            <a:rPr lang="en-US" sz="1100" baseline="0">
              <a:effectLst/>
              <a:latin typeface="+mn-lt"/>
              <a:ea typeface="Calibri" panose="020F0502020204030204" pitchFamily="34" charset="0"/>
              <a:cs typeface="Calibri" panose="020F0502020204030204" pitchFamily="34" charset="0"/>
            </a:rPr>
            <a:t>  </a:t>
          </a:r>
          <a:r>
            <a:rPr lang="en-US" sz="1100">
              <a:effectLst/>
              <a:latin typeface="+mn-lt"/>
              <a:ea typeface="Calibri" panose="020F0502020204030204" pitchFamily="34" charset="0"/>
            </a:rPr>
            <a:t>Before 1942, </a:t>
          </a:r>
          <a:r>
            <a:rPr lang="en-US" sz="1100" b="1" u="none">
              <a:solidFill>
                <a:srgbClr val="0070C0"/>
              </a:solidFill>
              <a:effectLst/>
              <a:latin typeface="+mn-lt"/>
              <a:ea typeface="Calibri" panose="020F0502020204030204" pitchFamily="34" charset="0"/>
            </a:rPr>
            <a:t>weather radar in some form </a:t>
          </a:r>
          <a:r>
            <a:rPr lang="en-US" sz="1100" b="1" u="sng">
              <a:solidFill>
                <a:srgbClr val="0070C0"/>
              </a:solidFill>
              <a:effectLst/>
              <a:latin typeface="+mn-lt"/>
              <a:ea typeface="Calibri" panose="020F0502020204030204" pitchFamily="34" charset="0"/>
            </a:rPr>
            <a:t>was not</a:t>
          </a:r>
          <a:r>
            <a:rPr lang="en-US" sz="1100" b="1" u="none">
              <a:solidFill>
                <a:srgbClr val="0070C0"/>
              </a:solidFill>
              <a:effectLst/>
              <a:latin typeface="+mn-lt"/>
              <a:ea typeface="Calibri" panose="020F0502020204030204" pitchFamily="34" charset="0"/>
            </a:rPr>
            <a:t> used </a:t>
          </a:r>
          <a:r>
            <a:rPr lang="en-US" sz="1100">
              <a:effectLst/>
              <a:latin typeface="+mn-lt"/>
              <a:ea typeface="Calibri" panose="020F0502020204030204" pitchFamily="34" charset="0"/>
            </a:rPr>
            <a:t>in the United States.</a:t>
          </a:r>
        </a:p>
        <a:p>
          <a:pPr marL="0" marR="0" lvl="0" indent="0" defTabSz="914400" eaLnBrk="1" fontAlgn="auto" latinLnBrk="0" hangingPunct="1">
            <a:lnSpc>
              <a:spcPct val="107000"/>
            </a:lnSpc>
            <a:spcBef>
              <a:spcPts val="0"/>
            </a:spcBef>
            <a:spcAft>
              <a:spcPts val="800"/>
            </a:spcAft>
            <a:buClrTx/>
            <a:buSzTx/>
            <a:buFontTx/>
            <a:buNone/>
            <a:tabLst/>
            <a:defRPr/>
          </a:pPr>
          <a:r>
            <a:rPr lang="en-US" sz="1100" baseline="0">
              <a:solidFill>
                <a:schemeClr val="dk1"/>
              </a:solidFill>
              <a:effectLst/>
              <a:latin typeface="+mn-lt"/>
              <a:ea typeface="+mn-ea"/>
              <a:cs typeface="+mn-cs"/>
            </a:rPr>
            <a:t>5.  </a:t>
          </a:r>
          <a:r>
            <a:rPr kumimoji="0" lang="en-US" sz="1100" b="0" i="0" u="none" strike="noStrike" kern="0" cap="none" spc="0" normalizeH="0" baseline="0" noProof="0">
              <a:ln>
                <a:noFill/>
              </a:ln>
              <a:solidFill>
                <a:prstClr val="black"/>
              </a:solidFill>
              <a:effectLst/>
              <a:uLnTx/>
              <a:uFillTx/>
              <a:latin typeface="+mn-lt"/>
              <a:ea typeface="Calibri" panose="020F0502020204030204" pitchFamily="34" charset="0"/>
              <a:cs typeface="Calibri" panose="020F0502020204030204" pitchFamily="34" charset="0"/>
            </a:rPr>
            <a:t>The Laplace Test with a score of </a:t>
          </a:r>
          <a:r>
            <a:rPr kumimoji="0" lang="en-US" sz="1100" b="1" i="0" u="none" strike="noStrike" kern="0" cap="none" spc="0" normalizeH="0" baseline="0" noProof="0">
              <a:ln>
                <a:noFill/>
              </a:ln>
              <a:solidFill>
                <a:prstClr val="black"/>
              </a:solidFill>
              <a:effectLst/>
              <a:uLnTx/>
              <a:uFillTx/>
              <a:latin typeface="+mn-lt"/>
              <a:ea typeface="Calibri" panose="020F0502020204030204" pitchFamily="34" charset="0"/>
              <a:cs typeface="Calibri" panose="020F0502020204030204" pitchFamily="34" charset="0"/>
            </a:rPr>
            <a:t>-0.9106</a:t>
          </a:r>
          <a:r>
            <a:rPr kumimoji="0" lang="en-US" sz="1100" b="0" i="0" u="none" strike="noStrike" kern="0" cap="none" spc="0" normalizeH="0" baseline="0" noProof="0">
              <a:ln>
                <a:noFill/>
              </a:ln>
              <a:solidFill>
                <a:prstClr val="black"/>
              </a:solidFill>
              <a:effectLst/>
              <a:uLnTx/>
              <a:uFillTx/>
              <a:latin typeface="+mn-lt"/>
              <a:ea typeface="Calibri" panose="020F0502020204030204" pitchFamily="34" charset="0"/>
              <a:cs typeface="Calibri" panose="020F0502020204030204" pitchFamily="34" charset="0"/>
            </a:rPr>
            <a:t> indicates the trend of 124 landfalling hurricanes that impacted the continental United States during June 1942 to November 2018 (76.5 year-trend period) is </a:t>
          </a:r>
          <a:r>
            <a:rPr kumimoji="0" lang="en-US" sz="1100" b="1" i="0" u="none" strike="noStrike" kern="0" cap="none" spc="0" normalizeH="0" baseline="0" noProof="0">
              <a:ln>
                <a:noFill/>
              </a:ln>
              <a:solidFill>
                <a:srgbClr val="00B050"/>
              </a:solidFill>
              <a:effectLst/>
              <a:uLnTx/>
              <a:uFillTx/>
              <a:latin typeface="+mn-lt"/>
              <a:ea typeface="Calibri" panose="020F0502020204030204" pitchFamily="34" charset="0"/>
              <a:cs typeface="Calibri" panose="020F0502020204030204" pitchFamily="34" charset="0"/>
            </a:rPr>
            <a:t>downward</a:t>
          </a:r>
          <a:r>
            <a:rPr kumimoji="0" lang="en-US" sz="1100" b="0" i="0" u="none" strike="noStrike" kern="0" cap="none" spc="0" normalizeH="0" baseline="0" noProof="0">
              <a:ln>
                <a:noFill/>
              </a:ln>
              <a:solidFill>
                <a:prstClr val="black"/>
              </a:solidFill>
              <a:effectLst/>
              <a:uLnTx/>
              <a:uFillTx/>
              <a:latin typeface="+mn-lt"/>
              <a:ea typeface="Calibri" panose="020F0502020204030204" pitchFamily="34" charset="0"/>
              <a:cs typeface="Calibri" panose="020F0502020204030204" pitchFamily="34" charset="0"/>
            </a:rPr>
            <a:t> with a statistical confidence of </a:t>
          </a:r>
          <a:r>
            <a:rPr kumimoji="0" lang="en-US" sz="1100" b="1" i="0" u="none" strike="noStrike" kern="0" cap="none" spc="0" normalizeH="0" baseline="0" noProof="0">
              <a:ln>
                <a:noFill/>
              </a:ln>
              <a:solidFill>
                <a:prstClr val="black"/>
              </a:solidFill>
              <a:effectLst/>
              <a:uLnTx/>
              <a:uFillTx/>
              <a:latin typeface="+mn-lt"/>
              <a:ea typeface="Calibri" panose="020F0502020204030204" pitchFamily="34" charset="0"/>
              <a:cs typeface="Calibri" panose="020F0502020204030204" pitchFamily="34" charset="0"/>
            </a:rPr>
            <a:t>63.7%</a:t>
          </a:r>
          <a:r>
            <a:rPr kumimoji="0" lang="en-US" sz="1100" b="0" i="0" u="none" strike="noStrike" kern="0" cap="none" spc="0" normalizeH="0" baseline="0" noProof="0">
              <a:ln>
                <a:noFill/>
              </a:ln>
              <a:solidFill>
                <a:prstClr val="black"/>
              </a:solidFill>
              <a:effectLst/>
              <a:uLnTx/>
              <a:uFillTx/>
              <a:latin typeface="+mn-lt"/>
              <a:ea typeface="Calibri" panose="020F0502020204030204" pitchFamily="34" charset="0"/>
              <a:cs typeface="Calibri" panose="020F0502020204030204" pitchFamily="34" charset="0"/>
            </a:rPr>
            <a:t>.  1942 is when weather radar began in some form in the United States.</a:t>
          </a:r>
          <a:endParaRPr kumimoji="0" lang="en-US" sz="1100" b="0" i="0" u="none" strike="noStrike" kern="0" cap="none" spc="0" normalizeH="0" baseline="0" noProof="0">
            <a:ln>
              <a:noFill/>
            </a:ln>
            <a:solidFill>
              <a:schemeClr val="dk1"/>
            </a:solidFill>
            <a:effectLst/>
            <a:uLnTx/>
            <a:uFillTx/>
            <a:latin typeface="+mn-lt"/>
            <a:ea typeface="+mn-ea"/>
            <a:cs typeface="+mn-cs"/>
          </a:endParaRPr>
        </a:p>
        <a:p>
          <a:pPr marL="0" marR="0" lvl="0" indent="0" defTabSz="914400" eaLnBrk="1" fontAlgn="auto" latinLnBrk="0" hangingPunct="1">
            <a:lnSpc>
              <a:spcPct val="107000"/>
            </a:lnSpc>
            <a:spcBef>
              <a:spcPts val="0"/>
            </a:spcBef>
            <a:spcAft>
              <a:spcPts val="800"/>
            </a:spcAft>
            <a:buClrTx/>
            <a:buSzTx/>
            <a:buFontTx/>
            <a:buNone/>
            <a:tabLst/>
            <a:defRPr/>
          </a:pPr>
          <a:r>
            <a:rPr lang="en-US" sz="1100" b="1" u="sng">
              <a:solidFill>
                <a:sysClr val="windowText" lastClr="000000"/>
              </a:solidFill>
              <a:effectLst/>
              <a:latin typeface="+mn-lt"/>
              <a:ea typeface="+mn-ea"/>
              <a:cs typeface="+mn-cs"/>
            </a:rPr>
            <a:t>General </a:t>
          </a:r>
          <a:r>
            <a:rPr lang="en-US" sz="1100" b="1" u="sng" baseline="0">
              <a:solidFill>
                <a:sysClr val="windowText" lastClr="000000"/>
              </a:solidFill>
              <a:effectLst/>
              <a:latin typeface="+mn-lt"/>
              <a:ea typeface="+mn-ea"/>
              <a:cs typeface="+mn-cs"/>
            </a:rPr>
            <a:t>work process for the Laplace Test</a:t>
          </a:r>
          <a:r>
            <a:rPr lang="en-US" sz="1100" baseline="0">
              <a:solidFill>
                <a:sysClr val="windowText" lastClr="000000"/>
              </a:solidFill>
              <a:effectLst/>
              <a:latin typeface="+mn-lt"/>
              <a:ea typeface="+mn-ea"/>
              <a:cs typeface="+mn-cs"/>
            </a:rPr>
            <a:t>:</a:t>
          </a:r>
          <a:r>
            <a:rPr lang="en-US" sz="1100">
              <a:solidFill>
                <a:sysClr val="windowText" lastClr="000000"/>
              </a:solidFill>
              <a:effectLst/>
              <a:latin typeface="+mn-lt"/>
              <a:ea typeface="+mn-ea"/>
              <a:cs typeface="+mn-cs"/>
            </a:rPr>
            <a:t> </a:t>
          </a:r>
          <a:r>
            <a:rPr lang="en-US" sz="1100">
              <a:solidFill>
                <a:sysClr val="windowText" lastClr="000000"/>
              </a:solidFill>
              <a:effectLst/>
              <a:latin typeface="+mn-lt"/>
              <a:ea typeface="Calibri" panose="020F0502020204030204" pitchFamily="34" charset="0"/>
              <a:cs typeface="Calibri" panose="020F0502020204030204" pitchFamily="34" charset="0"/>
            </a:rPr>
            <a:t> </a:t>
          </a:r>
          <a:endParaRPr lang="en-US" sz="1100">
            <a:solidFill>
              <a:sysClr val="windowText" lastClr="000000"/>
            </a:solidFill>
            <a:effectLst/>
            <a:latin typeface="+mn-lt"/>
            <a:ea typeface="Calibri" panose="020F0502020204030204" pitchFamily="34" charset="0"/>
            <a:cs typeface="Times New Roman" panose="02020603050405020304" pitchFamily="18" charset="0"/>
          </a:endParaRPr>
        </a:p>
        <a:p>
          <a:pPr marL="0" marR="0">
            <a:lnSpc>
              <a:spcPct val="107000"/>
            </a:lnSpc>
            <a:spcBef>
              <a:spcPts val="0"/>
            </a:spcBef>
            <a:spcAft>
              <a:spcPts val="800"/>
            </a:spcAft>
          </a:pPr>
          <a:r>
            <a:rPr lang="en-US" sz="1100" baseline="0">
              <a:solidFill>
                <a:sysClr val="windowText" lastClr="000000"/>
              </a:solidFill>
              <a:effectLst/>
              <a:latin typeface="+mn-lt"/>
              <a:ea typeface="+mn-ea"/>
              <a:cs typeface="+mn-cs"/>
            </a:rPr>
            <a:t>1.  Obtain the data for the discrete events and make subsets (scenarios) of interest.</a:t>
          </a:r>
        </a:p>
        <a:p>
          <a:pPr marL="0" marR="0">
            <a:lnSpc>
              <a:spcPct val="107000"/>
            </a:lnSpc>
            <a:spcBef>
              <a:spcPts val="0"/>
            </a:spcBef>
            <a:spcAft>
              <a:spcPts val="800"/>
            </a:spcAft>
          </a:pPr>
          <a:r>
            <a:rPr lang="en-US" sz="1100" baseline="0">
              <a:solidFill>
                <a:sysClr val="windowText" lastClr="000000"/>
              </a:solidFill>
              <a:effectLst/>
              <a:latin typeface="+mn-lt"/>
              <a:ea typeface="+mn-ea"/>
              <a:cs typeface="+mn-cs"/>
            </a:rPr>
            <a:t>2.  Select the start date and end date for the time period to be trended.  </a:t>
          </a:r>
          <a:r>
            <a:rPr lang="en-US" sz="1100" u="sng" baseline="0">
              <a:solidFill>
                <a:sysClr val="windowText" lastClr="000000"/>
              </a:solidFill>
              <a:effectLst/>
              <a:latin typeface="+mn-lt"/>
              <a:ea typeface="+mn-ea"/>
              <a:cs typeface="+mn-cs"/>
            </a:rPr>
            <a:t>Tip</a:t>
          </a:r>
          <a:r>
            <a:rPr lang="en-US" sz="1100" baseline="0">
              <a:solidFill>
                <a:sysClr val="windowText" lastClr="000000"/>
              </a:solidFill>
              <a:effectLst/>
              <a:latin typeface="+mn-lt"/>
              <a:ea typeface="+mn-ea"/>
              <a:cs typeface="+mn-cs"/>
            </a:rPr>
            <a:t>: See last section below.</a:t>
          </a:r>
        </a:p>
        <a:p>
          <a:pPr marL="0" marR="0">
            <a:lnSpc>
              <a:spcPct val="107000"/>
            </a:lnSpc>
            <a:spcBef>
              <a:spcPts val="0"/>
            </a:spcBef>
            <a:spcAft>
              <a:spcPts val="800"/>
            </a:spcAft>
          </a:pPr>
          <a:r>
            <a:rPr lang="en-US" sz="1100" baseline="0">
              <a:solidFill>
                <a:sysClr val="windowText" lastClr="000000"/>
              </a:solidFill>
              <a:effectLst/>
              <a:latin typeface="+mn-lt"/>
              <a:ea typeface="+mn-ea"/>
              <a:cs typeface="+mn-cs"/>
            </a:rPr>
            <a:t>3.  Convert the measure of each discrete event to an absolute (not incremental) measure that is based on the start date of the trend period (and not from the previous event).</a:t>
          </a:r>
        </a:p>
        <a:p>
          <a:pPr marL="0" marR="0">
            <a:lnSpc>
              <a:spcPct val="107000"/>
            </a:lnSpc>
            <a:spcBef>
              <a:spcPts val="0"/>
            </a:spcBef>
            <a:spcAft>
              <a:spcPts val="800"/>
            </a:spcAft>
          </a:pPr>
          <a:r>
            <a:rPr lang="en-US" sz="1100" baseline="0">
              <a:solidFill>
                <a:sysClr val="windowText" lastClr="000000"/>
              </a:solidFill>
              <a:effectLst/>
              <a:latin typeface="+mn-lt"/>
              <a:ea typeface="+mn-ea"/>
              <a:cs typeface="+mn-cs"/>
            </a:rPr>
            <a:t>4.  Calculate the Laplace Test score using the appropriate formula as being either time-terminated or event-terminated (i.e., the last event ends at the same time the trend period ends).  </a:t>
          </a:r>
        </a:p>
        <a:p>
          <a:pPr marL="0" marR="0">
            <a:lnSpc>
              <a:spcPct val="107000"/>
            </a:lnSpc>
            <a:spcBef>
              <a:spcPts val="0"/>
            </a:spcBef>
            <a:spcAft>
              <a:spcPts val="800"/>
            </a:spcAft>
          </a:pPr>
          <a:r>
            <a:rPr lang="en-US" sz="1100" baseline="0">
              <a:solidFill>
                <a:sysClr val="windowText" lastClr="000000"/>
              </a:solidFill>
              <a:effectLst/>
              <a:latin typeface="+mn-lt"/>
              <a:ea typeface="+mn-ea"/>
              <a:cs typeface="+mn-cs"/>
            </a:rPr>
            <a:t>5. </a:t>
          </a:r>
          <a:r>
            <a:rPr lang="en-US" sz="1100" u="sng" baseline="0">
              <a:solidFill>
                <a:sysClr val="windowText" lastClr="000000"/>
              </a:solidFill>
              <a:effectLst/>
              <a:latin typeface="+mn-lt"/>
              <a:ea typeface="+mn-ea"/>
              <a:cs typeface="+mn-cs"/>
            </a:rPr>
            <a:t>Tip</a:t>
          </a:r>
          <a:r>
            <a:rPr lang="en-US" sz="1100" baseline="0">
              <a:solidFill>
                <a:sysClr val="windowText" lastClr="000000"/>
              </a:solidFill>
              <a:effectLst/>
              <a:latin typeface="+mn-lt"/>
              <a:ea typeface="+mn-ea"/>
              <a:cs typeface="+mn-cs"/>
            </a:rPr>
            <a:t>: If the trend score is around +/- 0.5, make a histogram to determine if the data has no trend (horizontal) or is a symmetric concave or convex shape.</a:t>
          </a:r>
        </a:p>
        <a:p>
          <a:pPr marL="0" marR="0" lvl="0" indent="0" defTabSz="914400" eaLnBrk="1" fontAlgn="auto" latinLnBrk="0" hangingPunct="1">
            <a:lnSpc>
              <a:spcPct val="107000"/>
            </a:lnSpc>
            <a:spcBef>
              <a:spcPts val="0"/>
            </a:spcBef>
            <a:spcAft>
              <a:spcPts val="800"/>
            </a:spcAft>
            <a:buClrTx/>
            <a:buSzTx/>
            <a:buFontTx/>
            <a:buNone/>
            <a:tabLst/>
            <a:defRPr/>
          </a:pPr>
          <a:r>
            <a:rPr lang="en-US" sz="1100" baseline="0">
              <a:solidFill>
                <a:sysClr val="windowText" lastClr="000000"/>
              </a:solidFill>
              <a:effectLst/>
              <a:latin typeface="+mn-lt"/>
              <a:ea typeface="+mn-ea"/>
              <a:cs typeface="+mn-cs"/>
            </a:rPr>
            <a:t>6.  </a:t>
          </a:r>
          <a:r>
            <a:rPr lang="en-US" sz="1100" baseline="0">
              <a:solidFill>
                <a:schemeClr val="dk1"/>
              </a:solidFill>
              <a:effectLst/>
              <a:latin typeface="+mn-lt"/>
              <a:ea typeface="+mn-ea"/>
              <a:cs typeface="+mn-cs"/>
            </a:rPr>
            <a:t>Calculate the statistical confidence of the trend score.  </a:t>
          </a:r>
          <a:r>
            <a:rPr lang="en-US" sz="1100" u="sng" baseline="0">
              <a:solidFill>
                <a:schemeClr val="dk1"/>
              </a:solidFill>
              <a:effectLst/>
              <a:latin typeface="+mn-lt"/>
              <a:ea typeface="+mn-ea"/>
              <a:cs typeface="+mn-cs"/>
            </a:rPr>
            <a:t>Note</a:t>
          </a:r>
          <a:r>
            <a:rPr lang="en-US" sz="1100" baseline="0">
              <a:solidFill>
                <a:schemeClr val="dk1"/>
              </a:solidFill>
              <a:effectLst/>
              <a:latin typeface="+mn-lt"/>
              <a:ea typeface="+mn-ea"/>
              <a:cs typeface="+mn-cs"/>
            </a:rPr>
            <a:t>: Statistical confidence as used here is based on a two-tailed test and a little more conservative than a one-tailed test.</a:t>
          </a:r>
          <a:endParaRPr lang="en-US" sz="1100">
            <a:effectLst/>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1" i="0" u="sng" strike="noStrike" kern="0" cap="none" spc="0" normalizeH="0" baseline="0" noProof="0">
              <a:ln>
                <a:noFill/>
              </a:ln>
              <a:solidFill>
                <a:prstClr val="black"/>
              </a:solidFill>
              <a:effectLst/>
              <a:uLnTx/>
              <a:uFillTx/>
              <a:latin typeface="+mn-lt"/>
              <a:ea typeface="+mn-ea"/>
              <a:cs typeface="+mn-cs"/>
            </a:rPr>
            <a:t>Histograms</a:t>
          </a:r>
          <a:r>
            <a:rPr kumimoji="0" lang="en-US" sz="1100" b="0" i="0" u="none" strike="noStrike" kern="0" cap="none" spc="0" normalizeH="0" baseline="0" noProof="0">
              <a:ln>
                <a:noFill/>
              </a:ln>
              <a:solidFill>
                <a:prstClr val="black"/>
              </a:solidFill>
              <a:effectLst/>
              <a:uLnTx/>
              <a:uFillTx/>
              <a:latin typeface="+mn-lt"/>
              <a:ea typeface="+mn-ea"/>
              <a:cs typeface="+mn-cs"/>
            </a:rPr>
            <a:t>:</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ea typeface="+mn-ea"/>
              <a:cs typeface="+mn-cs"/>
            </a:rPr>
            <a:t>+ A histogram is a graph that shows the frequency of the data (collection of values) in a particular time interval (bin or class). </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ea typeface="+mn-ea"/>
              <a:cs typeface="+mn-cs"/>
            </a:rPr>
            <a:t>+ In general, a histogram is made by dividing the entire range of values into a series of intervals, and then counting how many values fall into each interval. The intervals make the horizontal axis, and the counts (frequencies) make the vertical axis. </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ea typeface="+mn-ea"/>
              <a:cs typeface="+mn-cs"/>
            </a:rPr>
            <a:t>+ Microsoft Excel makes a histogram two ways as described below.  However, each Excel method can result in a different histogram especially when Excel automatically determines the width of each bin.</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ea typeface="+mn-ea"/>
              <a:cs typeface="+mn-cs"/>
            </a:rPr>
            <a:t>+ In addition, Excel allows the bin width to be set manually by the analyst.  </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ea typeface="+mn-ea"/>
              <a:cs typeface="+mn-cs"/>
            </a:rPr>
            <a:t>+ </a:t>
          </a:r>
          <a:r>
            <a:rPr kumimoji="0" lang="en-US" sz="1100" b="0" i="0" u="sng" strike="noStrike" kern="0" cap="none" spc="0" normalizeH="0" baseline="0" noProof="0">
              <a:ln>
                <a:noFill/>
              </a:ln>
              <a:solidFill>
                <a:prstClr val="black"/>
              </a:solidFill>
              <a:effectLst/>
              <a:uLnTx/>
              <a:uFillTx/>
              <a:latin typeface="+mn-lt"/>
              <a:ea typeface="+mn-ea"/>
              <a:cs typeface="+mn-cs"/>
            </a:rPr>
            <a:t>Tip</a:t>
          </a:r>
          <a:r>
            <a:rPr kumimoji="0" lang="en-US" sz="1100" b="0" i="0" u="none" strike="noStrike" kern="0" cap="none" spc="0" normalizeH="0" baseline="0" noProof="0">
              <a:ln>
                <a:noFill/>
              </a:ln>
              <a:solidFill>
                <a:prstClr val="black"/>
              </a:solidFill>
              <a:effectLst/>
              <a:uLnTx/>
              <a:uFillTx/>
              <a:latin typeface="+mn-lt"/>
              <a:ea typeface="+mn-ea"/>
              <a:cs typeface="+mn-cs"/>
            </a:rPr>
            <a:t>: For information on bin widths, go to: </a:t>
          </a:r>
          <a:r>
            <a:rPr kumimoji="0" lang="en-US" sz="1100" b="0" i="0" u="none" strike="noStrike" kern="0" cap="none" spc="0" normalizeH="0" baseline="0" noProof="0">
              <a:ln>
                <a:noFill/>
              </a:ln>
              <a:solidFill>
                <a:prstClr val="black"/>
              </a:solidFill>
              <a:effectLst/>
              <a:uLnTx/>
              <a:uFillTx/>
              <a:latin typeface="+mn-lt"/>
              <a:ea typeface="+mn-ea"/>
              <a:cs typeface="+mn-cs"/>
              <a:hlinkClick xmlns:r="http://schemas.openxmlformats.org/officeDocument/2006/relationships" r:id="">
                <a:extLst>
                  <a:ext uri="{A12FA001-AC4F-418D-AE19-62706E023703}">
                    <ahyp:hlinkClr xmlns:ahyp="http://schemas.microsoft.com/office/drawing/2018/hyperlinkcolor" val="tx"/>
                  </a:ext>
                </a:extLst>
              </a:hlinkClick>
            </a:rPr>
            <a:t>https://en.wikipedia.org/wiki/Histogram#Number_of_bins_and_width</a:t>
          </a:r>
          <a:endParaRPr kumimoji="0" lang="en-US" sz="11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ea typeface="+mn-ea"/>
              <a:cs typeface="+mn-cs"/>
            </a:rPr>
            <a:t>+ In each "Results" worksheet, three histograms are provided with each made by Method 1 described below.  The bin width (number of days) in the first histogram was determined automatically by Excel.   The bin width in the other two histograms was set by the analyst (e.g., 3650 days = 10 years). </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8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ea typeface="+mn-ea"/>
              <a:cs typeface="+mn-cs"/>
            </a:rPr>
            <a:t>(1) </a:t>
          </a:r>
          <a:r>
            <a:rPr kumimoji="0" lang="en-US" sz="1100" b="0" i="0" u="sng" strike="noStrike" kern="0" cap="none" spc="0" normalizeH="0" baseline="0" noProof="0">
              <a:ln>
                <a:noFill/>
              </a:ln>
              <a:solidFill>
                <a:prstClr val="black"/>
              </a:solidFill>
              <a:effectLst/>
              <a:uLnTx/>
              <a:uFillTx/>
              <a:latin typeface="+mn-lt"/>
              <a:ea typeface="+mn-ea"/>
              <a:cs typeface="+mn-cs"/>
            </a:rPr>
            <a:t>Excel Method 1</a:t>
          </a:r>
          <a:r>
            <a:rPr kumimoji="0" lang="en-US" sz="1100" b="0" i="0" u="none" strike="noStrike" kern="0" cap="none" spc="0" normalizeH="0" baseline="0" noProof="0">
              <a:ln>
                <a:noFill/>
              </a:ln>
              <a:solidFill>
                <a:prstClr val="black"/>
              </a:solidFill>
              <a:effectLst/>
              <a:uLnTx/>
              <a:uFillTx/>
              <a:latin typeface="+mn-lt"/>
              <a:ea typeface="+mn-ea"/>
              <a:cs typeface="+mn-cs"/>
            </a:rPr>
            <a:t>: Highlight the data, Click the "Insert" tab, Click "Recommended Charts," Click "All Charts" tab,   Click "Histogram," Click the "Histogram" graphic at top, and Click "OK."  </a:t>
          </a:r>
          <a:r>
            <a:rPr kumimoji="0" lang="en-US" sz="1100" b="0" i="0" u="sng" strike="noStrike" kern="0" cap="none" spc="0" normalizeH="0" baseline="0" noProof="0">
              <a:ln>
                <a:noFill/>
              </a:ln>
              <a:solidFill>
                <a:prstClr val="black"/>
              </a:solidFill>
              <a:effectLst/>
              <a:uLnTx/>
              <a:uFillTx/>
              <a:latin typeface="+mn-lt"/>
              <a:ea typeface="+mn-ea"/>
              <a:cs typeface="+mn-cs"/>
            </a:rPr>
            <a:t>Note</a:t>
          </a:r>
          <a:r>
            <a:rPr kumimoji="0" lang="en-US" sz="1100" b="0" i="0" u="none" strike="noStrike" kern="0" cap="none" spc="0" normalizeH="0" baseline="0" noProof="0">
              <a:ln>
                <a:noFill/>
              </a:ln>
              <a:solidFill>
                <a:prstClr val="black"/>
              </a:solidFill>
              <a:effectLst/>
              <a:uLnTx/>
              <a:uFillTx/>
              <a:latin typeface="+mn-lt"/>
              <a:ea typeface="+mn-ea"/>
              <a:cs typeface="+mn-cs"/>
            </a:rPr>
            <a:t>: To change the bin width, Double click the data for the horizontal axis to open the "Format Axis" dialog, Select "bin width," Enter the desired value for the bin width and depress "enter."</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8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ea typeface="+mn-ea"/>
              <a:cs typeface="+mn-cs"/>
            </a:rPr>
            <a:t>(2) </a:t>
          </a:r>
          <a:r>
            <a:rPr kumimoji="0" lang="en-US" sz="1100" b="0" i="0" u="sng" strike="noStrike" kern="0" cap="none" spc="0" normalizeH="0" baseline="0" noProof="0">
              <a:ln>
                <a:noFill/>
              </a:ln>
              <a:solidFill>
                <a:prstClr val="black"/>
              </a:solidFill>
              <a:effectLst/>
              <a:uLnTx/>
              <a:uFillTx/>
              <a:latin typeface="+mn-lt"/>
              <a:ea typeface="+mn-ea"/>
              <a:cs typeface="+mn-cs"/>
            </a:rPr>
            <a:t>Excel Method 2</a:t>
          </a:r>
          <a:r>
            <a:rPr kumimoji="0" lang="en-US" sz="1100" b="0" i="0" u="none" strike="noStrike" kern="0" cap="none" spc="0" normalizeH="0" baseline="0" noProof="0">
              <a:ln>
                <a:noFill/>
              </a:ln>
              <a:solidFill>
                <a:prstClr val="black"/>
              </a:solidFill>
              <a:effectLst/>
              <a:uLnTx/>
              <a:uFillTx/>
              <a:latin typeface="+mn-lt"/>
              <a:ea typeface="+mn-ea"/>
              <a:cs typeface="+mn-cs"/>
            </a:rPr>
            <a:t>: Go to "File," Options," and "Add-ins" to activate or confirm that the Excel "Analysis ToolPak" is active.  Next, Click the "Data" tab, Click "Data Analysis" in "Analyze" section of the Excel ribbon, Click "Histogram," and Click "OK."  Next, complete the "histogram" dialog.  </a:t>
          </a:r>
          <a:r>
            <a:rPr kumimoji="0" lang="en-US" sz="1100" b="0" i="0" u="sng" strike="noStrike" kern="0" cap="none" spc="0" normalizeH="0" baseline="0" noProof="0">
              <a:ln>
                <a:noFill/>
              </a:ln>
              <a:solidFill>
                <a:prstClr val="black"/>
              </a:solidFill>
              <a:effectLst/>
              <a:uLnTx/>
              <a:uFillTx/>
              <a:latin typeface="+mn-lt"/>
              <a:ea typeface="+mn-ea"/>
              <a:cs typeface="+mn-cs"/>
            </a:rPr>
            <a:t>Tips</a:t>
          </a:r>
          <a:r>
            <a:rPr kumimoji="0" lang="en-US" sz="1100" b="0" i="0" u="none" strike="noStrike" kern="0" cap="none" spc="0" normalizeH="0" baseline="0" noProof="0">
              <a:ln>
                <a:noFill/>
              </a:ln>
              <a:solidFill>
                <a:prstClr val="black"/>
              </a:solidFill>
              <a:effectLst/>
              <a:uLnTx/>
              <a:uFillTx/>
              <a:latin typeface="+mn-lt"/>
              <a:ea typeface="+mn-ea"/>
              <a:cs typeface="+mn-cs"/>
            </a:rPr>
            <a:t>: "Input Range" is the data set under study, and "Bin Range" is the start date of each bin set by the analyst.  Check "Chart Output" before Clicking "OK." </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8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1" i="0" u="sng" strike="noStrike" kern="0" cap="none" spc="0" normalizeH="0" baseline="0" noProof="0">
              <a:ln>
                <a:noFill/>
              </a:ln>
              <a:solidFill>
                <a:prstClr val="black"/>
              </a:solidFill>
              <a:effectLst/>
              <a:uLnTx/>
              <a:uFillTx/>
              <a:latin typeface="+mn-lt"/>
              <a:ea typeface="+mn-ea"/>
              <a:cs typeface="+mn-cs"/>
            </a:rPr>
            <a:t>Example</a:t>
          </a:r>
          <a:r>
            <a:rPr kumimoji="0" lang="en-US" sz="1100" b="0" i="0" u="none" strike="noStrike" kern="0" cap="none" spc="0" normalizeH="0" baseline="0" noProof="0">
              <a:ln>
                <a:noFill/>
              </a:ln>
              <a:solidFill>
                <a:prstClr val="black"/>
              </a:solidFill>
              <a:effectLst/>
              <a:uLnTx/>
              <a:uFillTx/>
              <a:latin typeface="+mn-lt"/>
              <a:ea typeface="+mn-ea"/>
              <a:cs typeface="+mn-cs"/>
            </a:rPr>
            <a:t>: </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ea typeface="+mn-ea"/>
              <a:cs typeface="+mn-cs"/>
            </a:rPr>
            <a:t>+ Given: 43 discrete events from the last worksheet named "RESULTS, Doppler (1992-2018)."</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ea typeface="+mn-ea"/>
              <a:cs typeface="+mn-cs"/>
            </a:rPr>
            <a:t>+ Four histograms are made for this data set and are  provided on the right of this worksheet.  These four histograms came from the two methods described above with each method making two histograms, one binned automatically by Excel and the other binned manually by the analyst.</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ea typeface="+mn-ea"/>
              <a:cs typeface="+mn-cs"/>
            </a:rPr>
            <a:t>+ The last worksheet as with all other "results" worksheets provides three histograms, one automatically binned and two manually binned.  </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ea typeface="+mn-ea"/>
              <a:cs typeface="+mn-cs"/>
            </a:rPr>
            <a:t>+ Observe that the two histograms binned automatically by Excel are not the same.   </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8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1" i="0" u="sng" strike="noStrike" kern="0" cap="none" spc="0" normalizeH="0" baseline="0" noProof="0">
              <a:ln>
                <a:noFill/>
              </a:ln>
              <a:solidFill>
                <a:prstClr val="black"/>
              </a:solidFill>
              <a:effectLst/>
              <a:uLnTx/>
              <a:uFillTx/>
              <a:latin typeface="+mn-lt"/>
              <a:ea typeface="+mn-ea"/>
              <a:cs typeface="+mn-cs"/>
            </a:rPr>
            <a:t>Miscellaneous</a:t>
          </a:r>
          <a:r>
            <a:rPr kumimoji="0" lang="en-US" sz="1100" b="0" i="0" u="none" strike="noStrike" kern="0" cap="none" spc="0" normalizeH="0" baseline="0" noProof="0">
              <a:ln>
                <a:noFill/>
              </a:ln>
              <a:solidFill>
                <a:prstClr val="black"/>
              </a:solidFill>
              <a:effectLst/>
              <a:uLnTx/>
              <a:uFillTx/>
              <a:latin typeface="+mn-lt"/>
              <a:ea typeface="+mn-ea"/>
              <a:cs typeface="+mn-cs"/>
            </a:rPr>
            <a:t>:</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ea typeface="+mn-ea"/>
              <a:cs typeface="+mn-cs"/>
            </a:rPr>
            <a:t>+Center of Mass concept: </a:t>
          </a:r>
          <a:r>
            <a:rPr lang="en-US" sz="1100" b="0" i="0" u="sng" strike="noStrike">
              <a:solidFill>
                <a:schemeClr val="dk1"/>
              </a:solidFill>
              <a:effectLst/>
              <a:latin typeface="+mn-lt"/>
              <a:ea typeface="+mn-ea"/>
              <a:cs typeface="+mn-cs"/>
              <a:hlinkClick xmlns:r="http://schemas.openxmlformats.org/officeDocument/2006/relationships" r:id=""/>
            </a:rPr>
            <a:t>http://hyperphysics.phy-astr.gsu.edu/hbase/cm.html</a:t>
          </a:r>
          <a:r>
            <a:rPr lang="en-US" sz="1100"/>
            <a:t> </a:t>
          </a:r>
          <a:endParaRPr kumimoji="0" lang="en-US" sz="11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ea typeface="+mn-ea"/>
              <a:cs typeface="+mn-cs"/>
            </a:rPr>
            <a:t>+ </a:t>
          </a:r>
          <a:r>
            <a:rPr kumimoji="0" lang="en-US" sz="1100" b="0" i="0" u="sng" strike="noStrike" kern="0" cap="none" spc="0" normalizeH="0" baseline="0" noProof="0">
              <a:ln>
                <a:noFill/>
              </a:ln>
              <a:solidFill>
                <a:prstClr val="black"/>
              </a:solidFill>
              <a:effectLst/>
              <a:uLnTx/>
              <a:uFillTx/>
              <a:latin typeface="+mn-lt"/>
              <a:ea typeface="+mn-ea"/>
              <a:cs typeface="+mn-cs"/>
            </a:rPr>
            <a:t>Tip</a:t>
          </a:r>
          <a:r>
            <a:rPr kumimoji="0" lang="en-US" sz="1100" b="0" i="0" u="none" strike="noStrike" kern="0" cap="none" spc="0" normalizeH="0" baseline="0" noProof="0">
              <a:ln>
                <a:noFill/>
              </a:ln>
              <a:solidFill>
                <a:prstClr val="black"/>
              </a:solidFill>
              <a:effectLst/>
              <a:uLnTx/>
              <a:uFillTx/>
              <a:latin typeface="+mn-lt"/>
              <a:ea typeface="+mn-ea"/>
              <a:cs typeface="+mn-cs"/>
            </a:rPr>
            <a:t>: Any trend score can be changed or even reversed by significantly extending the start date or end date of the trend period.  Recall </a:t>
          </a:r>
          <a:r>
            <a:rPr lang="en-US" sz="1100" b="0" i="0" baseline="0">
              <a:solidFill>
                <a:schemeClr val="dk1"/>
              </a:solidFill>
              <a:effectLst/>
              <a:latin typeface="+mn-lt"/>
              <a:ea typeface="+mn-ea"/>
              <a:cs typeface="+mn-cs"/>
            </a:rPr>
            <a:t>Archimedes</a:t>
          </a:r>
          <a:r>
            <a:rPr kumimoji="0" lang="en-US" sz="1100" b="0" i="0" u="none" strike="noStrike" kern="0" cap="none" spc="0" normalizeH="0" baseline="0" noProof="0">
              <a:ln>
                <a:noFill/>
              </a:ln>
              <a:solidFill>
                <a:prstClr val="black"/>
              </a:solidFill>
              <a:effectLst/>
              <a:uLnTx/>
              <a:uFillTx/>
              <a:latin typeface="+mn-lt"/>
              <a:ea typeface="+mn-ea"/>
              <a:cs typeface="+mn-cs"/>
            </a:rPr>
            <a:t>, "Give me a lever long enough and a fulcrum on which to place it, and I shall move the world." </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ea typeface="+mn-ea"/>
              <a:cs typeface="+mn-cs"/>
            </a:rPr>
            <a:t>+ In the above example being the same as the last worksheet named </a:t>
          </a:r>
          <a:r>
            <a:rPr lang="en-US" sz="1100" b="0" i="0" baseline="0">
              <a:solidFill>
                <a:schemeClr val="dk1"/>
              </a:solidFill>
              <a:effectLst/>
              <a:latin typeface="+mn-lt"/>
              <a:ea typeface="+mn-ea"/>
              <a:cs typeface="+mn-cs"/>
            </a:rPr>
            <a:t>"RESULTS, Doppler (1992-2018)," the trend score of +0.0237 (meaning no trend or </a:t>
          </a:r>
          <a:r>
            <a:rPr lang="en-US" sz="1100" b="1" i="0" baseline="0">
              <a:solidFill>
                <a:srgbClr val="C45911"/>
              </a:solidFill>
              <a:effectLst/>
              <a:latin typeface="+mn-lt"/>
              <a:ea typeface="+mn-ea"/>
              <a:cs typeface="+mn-cs"/>
            </a:rPr>
            <a:t>horizontal</a:t>
          </a:r>
          <a:r>
            <a:rPr lang="en-US" sz="1100" b="0" i="0" baseline="0">
              <a:solidFill>
                <a:schemeClr val="dk1"/>
              </a:solidFill>
              <a:effectLst/>
              <a:latin typeface="+mn-lt"/>
              <a:ea typeface="+mn-ea"/>
              <a:cs typeface="+mn-cs"/>
            </a:rPr>
            <a:t>) becomes significantly </a:t>
          </a:r>
          <a:r>
            <a:rPr lang="en-US" sz="1100" b="1" i="0" baseline="0">
              <a:solidFill>
                <a:srgbClr val="FF0000"/>
              </a:solidFill>
              <a:effectLst/>
              <a:latin typeface="+mn-lt"/>
              <a:ea typeface="+mn-ea"/>
              <a:cs typeface="+mn-cs"/>
            </a:rPr>
            <a:t>upward</a:t>
          </a:r>
          <a:r>
            <a:rPr lang="en-US" sz="1100" b="0" i="0" baseline="0">
              <a:solidFill>
                <a:schemeClr val="dk1"/>
              </a:solidFill>
              <a:effectLst/>
              <a:latin typeface="+mn-lt"/>
              <a:ea typeface="+mn-ea"/>
              <a:cs typeface="+mn-cs"/>
            </a:rPr>
            <a:t> (+1.8237 at 93.2% confidence) when the start date of the trend period is five years earlier.  And on the other end, the trend score of +0.0237 becomes significantly </a:t>
          </a:r>
          <a:r>
            <a:rPr lang="en-US" sz="1100" b="1" i="0" baseline="0">
              <a:solidFill>
                <a:srgbClr val="00B050"/>
              </a:solidFill>
              <a:effectLst/>
              <a:latin typeface="+mn-lt"/>
              <a:ea typeface="+mn-ea"/>
              <a:cs typeface="+mn-cs"/>
            </a:rPr>
            <a:t>downward</a:t>
          </a:r>
          <a:r>
            <a:rPr lang="en-US" sz="1100" b="0" i="0" baseline="0">
              <a:solidFill>
                <a:schemeClr val="dk1"/>
              </a:solidFill>
              <a:effectLst/>
              <a:latin typeface="+mn-lt"/>
              <a:ea typeface="+mn-ea"/>
              <a:cs typeface="+mn-cs"/>
            </a:rPr>
            <a:t> (-1.7830 at 93.5% confidence) when the start date of the trend period is five years later.</a:t>
          </a:r>
          <a:endParaRPr lang="en-US" sz="1100">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prstClr val="black"/>
            </a:solidFill>
            <a:effectLst/>
            <a:uLnTx/>
            <a:uFillTx/>
            <a:latin typeface="+mn-lt"/>
            <a:ea typeface="+mn-ea"/>
            <a:cs typeface="+mn-cs"/>
          </a:endParaRPr>
        </a:p>
      </xdr:txBody>
    </xdr:sp>
    <xdr:clientData/>
  </xdr:twoCellAnchor>
  <xdr:twoCellAnchor>
    <xdr:from>
      <xdr:col>11</xdr:col>
      <xdr:colOff>535781</xdr:colOff>
      <xdr:row>5</xdr:row>
      <xdr:rowOff>26194</xdr:rowOff>
    </xdr:from>
    <xdr:to>
      <xdr:col>19</xdr:col>
      <xdr:colOff>230981</xdr:colOff>
      <xdr:row>19</xdr:row>
      <xdr:rowOff>102394</xdr:rowOff>
    </xdr:to>
    <mc:AlternateContent xmlns:mc="http://schemas.openxmlformats.org/markup-compatibility/2006">
      <mc:Choice xmlns:cx1="http://schemas.microsoft.com/office/drawing/2015/9/8/chartex" Requires="cx1">
        <xdr:graphicFrame macro="">
          <xdr:nvGraphicFramePr>
            <xdr:cNvPr id="7" name="Chart 6">
              <a:extLst>
                <a:ext uri="{FF2B5EF4-FFF2-40B4-BE49-F238E27FC236}">
                  <a16:creationId xmlns:a16="http://schemas.microsoft.com/office/drawing/2014/main" id="{4894BFA8-5F41-4977-B1D8-67236DE69232}"/>
                </a:ext>
              </a:extLst>
            </xdr:cNvPr>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1"/>
            </a:graphicData>
          </a:graphic>
        </xdr:graphicFrame>
      </mc:Choice>
      <mc:Fallback>
        <xdr:sp macro="" textlink="">
          <xdr:nvSpPr>
            <xdr:cNvPr id="0" name=""/>
            <xdr:cNvSpPr>
              <a:spLocks noTextEdit="1"/>
            </xdr:cNvSpPr>
          </xdr:nvSpPr>
          <xdr:spPr>
            <a:xfrm>
              <a:off x="7384256" y="978694"/>
              <a:ext cx="4572000" cy="2743200"/>
            </a:xfrm>
            <a:prstGeom prst="rect">
              <a:avLst/>
            </a:prstGeom>
            <a:solidFill>
              <a:prstClr val="white"/>
            </a:solidFill>
            <a:ln w="1">
              <a:solidFill>
                <a:prstClr val="green"/>
              </a:solidFill>
            </a:ln>
          </xdr:spPr>
          <xdr:txBody>
            <a:bodyPr vertOverflow="clip" horzOverflow="clip"/>
            <a:lstStyle/>
            <a:p>
              <a:r>
                <a:rPr lang="en-US" sz="1100"/>
                <a:t>This chart isn't available in your version of Excel.
Editing this shape or saving this workbook into a different file format will permanently break the chart.</a:t>
              </a:r>
            </a:p>
          </xdr:txBody>
        </xdr:sp>
      </mc:Fallback>
    </mc:AlternateContent>
    <xdr:clientData/>
  </xdr:twoCellAnchor>
  <xdr:twoCellAnchor>
    <xdr:from>
      <xdr:col>11</xdr:col>
      <xdr:colOff>535782</xdr:colOff>
      <xdr:row>23</xdr:row>
      <xdr:rowOff>154781</xdr:rowOff>
    </xdr:from>
    <xdr:to>
      <xdr:col>19</xdr:col>
      <xdr:colOff>230982</xdr:colOff>
      <xdr:row>38</xdr:row>
      <xdr:rowOff>40481</xdr:rowOff>
    </xdr:to>
    <mc:AlternateContent xmlns:mc="http://schemas.openxmlformats.org/markup-compatibility/2006">
      <mc:Choice xmlns:cx1="http://schemas.microsoft.com/office/drawing/2015/9/8/chartex" Requires="cx1">
        <xdr:graphicFrame macro="">
          <xdr:nvGraphicFramePr>
            <xdr:cNvPr id="8" name="Chart 7">
              <a:extLst>
                <a:ext uri="{FF2B5EF4-FFF2-40B4-BE49-F238E27FC236}">
                  <a16:creationId xmlns:a16="http://schemas.microsoft.com/office/drawing/2014/main" id="{0329685A-3677-42BE-99CC-DCA465A822F2}"/>
                </a:ext>
              </a:extLst>
            </xdr:cNvPr>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2"/>
            </a:graphicData>
          </a:graphic>
        </xdr:graphicFrame>
      </mc:Choice>
      <mc:Fallback>
        <xdr:sp macro="" textlink="">
          <xdr:nvSpPr>
            <xdr:cNvPr id="0" name=""/>
            <xdr:cNvSpPr>
              <a:spLocks noTextEdit="1"/>
            </xdr:cNvSpPr>
          </xdr:nvSpPr>
          <xdr:spPr>
            <a:xfrm>
              <a:off x="7384257" y="4536281"/>
              <a:ext cx="4572000" cy="2743200"/>
            </a:xfrm>
            <a:prstGeom prst="rect">
              <a:avLst/>
            </a:prstGeom>
            <a:solidFill>
              <a:prstClr val="white"/>
            </a:solidFill>
            <a:ln w="1">
              <a:solidFill>
                <a:prstClr val="green"/>
              </a:solidFill>
            </a:ln>
          </xdr:spPr>
          <xdr:txBody>
            <a:bodyPr vertOverflow="clip" horzOverflow="clip"/>
            <a:lstStyle/>
            <a:p>
              <a:r>
                <a:rPr lang="en-US" sz="1100"/>
                <a:t>This chart isn't available in your version of Excel.
Editing this shape or saving this workbook into a different file format will permanently break the chart.</a:t>
              </a:r>
            </a:p>
          </xdr:txBody>
        </xdr:sp>
      </mc:Fallback>
    </mc:AlternateContent>
    <xdr:clientData/>
  </xdr:twoCellAnchor>
  <xdr:twoCellAnchor>
    <xdr:from>
      <xdr:col>13</xdr:col>
      <xdr:colOff>314324</xdr:colOff>
      <xdr:row>48</xdr:row>
      <xdr:rowOff>9524</xdr:rowOff>
    </xdr:from>
    <xdr:to>
      <xdr:col>19</xdr:col>
      <xdr:colOff>476249</xdr:colOff>
      <xdr:row>59</xdr:row>
      <xdr:rowOff>28574</xdr:rowOff>
    </xdr:to>
    <xdr:graphicFrame macro="">
      <xdr:nvGraphicFramePr>
        <xdr:cNvPr id="9" name="Chart 8">
          <a:extLst>
            <a:ext uri="{FF2B5EF4-FFF2-40B4-BE49-F238E27FC236}">
              <a16:creationId xmlns:a16="http://schemas.microsoft.com/office/drawing/2014/main" id="{10FAE966-D78C-45A0-921B-9110FAB308E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13</xdr:col>
      <xdr:colOff>333374</xdr:colOff>
      <xdr:row>61</xdr:row>
      <xdr:rowOff>47624</xdr:rowOff>
    </xdr:from>
    <xdr:to>
      <xdr:col>19</xdr:col>
      <xdr:colOff>457200</xdr:colOff>
      <xdr:row>72</xdr:row>
      <xdr:rowOff>38099</xdr:rowOff>
    </xdr:to>
    <xdr:graphicFrame macro="">
      <xdr:nvGraphicFramePr>
        <xdr:cNvPr id="12" name="Chart 11">
          <a:extLst>
            <a:ext uri="{FF2B5EF4-FFF2-40B4-BE49-F238E27FC236}">
              <a16:creationId xmlns:a16="http://schemas.microsoft.com/office/drawing/2014/main" id="{04CA5321-385B-49F1-94FA-9E4EC9D9FAA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13</xdr:col>
      <xdr:colOff>19049</xdr:colOff>
      <xdr:row>2</xdr:row>
      <xdr:rowOff>76200</xdr:rowOff>
    </xdr:from>
    <xdr:to>
      <xdr:col>14</xdr:col>
      <xdr:colOff>657224</xdr:colOff>
      <xdr:row>2</xdr:row>
      <xdr:rowOff>685800</xdr:rowOff>
    </xdr:to>
    <xdr:sp macro="" textlink="">
      <xdr:nvSpPr>
        <xdr:cNvPr id="2" name="Oval 1">
          <a:extLst>
            <a:ext uri="{FF2B5EF4-FFF2-40B4-BE49-F238E27FC236}">
              <a16:creationId xmlns:a16="http://schemas.microsoft.com/office/drawing/2014/main" id="{8B06BE2B-EDC3-4D9F-A162-8F15976C4771}"/>
            </a:ext>
          </a:extLst>
        </xdr:cNvPr>
        <xdr:cNvSpPr/>
      </xdr:nvSpPr>
      <xdr:spPr>
        <a:xfrm>
          <a:off x="8191499" y="1143000"/>
          <a:ext cx="1247775" cy="609600"/>
        </a:xfrm>
        <a:prstGeom prst="ellipse">
          <a:avLst/>
        </a:prstGeom>
        <a:noFill/>
        <a:ln>
          <a:solidFill>
            <a:srgbClr val="7030A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10</xdr:col>
      <xdr:colOff>342900</xdr:colOff>
      <xdr:row>5</xdr:row>
      <xdr:rowOff>38098</xdr:rowOff>
    </xdr:from>
    <xdr:to>
      <xdr:col>14</xdr:col>
      <xdr:colOff>504825</xdr:colOff>
      <xdr:row>21</xdr:row>
      <xdr:rowOff>133349</xdr:rowOff>
    </xdr:to>
    <xdr:sp macro="" textlink="">
      <xdr:nvSpPr>
        <xdr:cNvPr id="3" name="TextBox 2">
          <a:extLst>
            <a:ext uri="{FF2B5EF4-FFF2-40B4-BE49-F238E27FC236}">
              <a16:creationId xmlns:a16="http://schemas.microsoft.com/office/drawing/2014/main" id="{B40CFAE8-A490-4757-8F19-5492F3745E01}"/>
            </a:ext>
          </a:extLst>
        </xdr:cNvPr>
        <xdr:cNvSpPr txBox="1"/>
      </xdr:nvSpPr>
      <xdr:spPr>
        <a:xfrm>
          <a:off x="5972175" y="2257423"/>
          <a:ext cx="3486150" cy="3143251"/>
        </a:xfrm>
        <a:prstGeom prst="rect">
          <a:avLst/>
        </a:prstGeom>
        <a:solidFill>
          <a:schemeClr val="lt1"/>
        </a:solidFill>
        <a:ln w="9525" cmpd="sng">
          <a:solidFill>
            <a:srgbClr val="7030A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a:p>
          <a:pPr marL="0" marR="0">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Calibri" panose="020F0502020204030204" pitchFamily="34" charset="0"/>
            </a:rPr>
            <a:t>The Laplace Test with a score of </a:t>
          </a:r>
          <a:r>
            <a:rPr lang="en-US" sz="1100" b="1">
              <a:effectLst/>
              <a:latin typeface="Calibri" panose="020F0502020204030204" pitchFamily="34" charset="0"/>
              <a:ea typeface="Calibri" panose="020F0502020204030204" pitchFamily="34" charset="0"/>
              <a:cs typeface="Calibri" panose="020F0502020204030204" pitchFamily="34" charset="0"/>
            </a:rPr>
            <a:t>+1.0021</a:t>
          </a:r>
          <a:r>
            <a:rPr lang="en-US" sz="1100">
              <a:effectLst/>
              <a:latin typeface="Calibri" panose="020F0502020204030204" pitchFamily="34" charset="0"/>
              <a:ea typeface="Calibri" panose="020F0502020204030204" pitchFamily="34" charset="0"/>
              <a:cs typeface="Calibri" panose="020F0502020204030204" pitchFamily="34" charset="0"/>
            </a:rPr>
            <a:t> indicates the trend of 28 hurricanes that impacted the continental United States with landfalling Categories 4 and 5 during the June 1856* to November 2018 (162.6 years) trend period is </a:t>
          </a:r>
          <a:r>
            <a:rPr lang="en-US" sz="1100" b="1">
              <a:solidFill>
                <a:srgbClr val="FF0000"/>
              </a:solidFill>
              <a:effectLst/>
              <a:latin typeface="Calibri" panose="020F0502020204030204" pitchFamily="34" charset="0"/>
              <a:ea typeface="Calibri" panose="020F0502020204030204" pitchFamily="34" charset="0"/>
              <a:cs typeface="Calibri" panose="020F0502020204030204" pitchFamily="34" charset="0"/>
            </a:rPr>
            <a:t>upward</a:t>
          </a:r>
          <a:r>
            <a:rPr lang="en-US" sz="1100">
              <a:effectLst/>
              <a:latin typeface="Calibri" panose="020F0502020204030204" pitchFamily="34" charset="0"/>
              <a:ea typeface="Calibri" panose="020F0502020204030204" pitchFamily="34" charset="0"/>
              <a:cs typeface="Calibri" panose="020F0502020204030204" pitchFamily="34" charset="0"/>
            </a:rPr>
            <a:t> with a statistical confidence of </a:t>
          </a:r>
          <a:r>
            <a:rPr lang="en-US" sz="1100" b="1">
              <a:effectLst/>
              <a:latin typeface="Calibri" panose="020F0502020204030204" pitchFamily="34" charset="0"/>
              <a:ea typeface="Calibri" panose="020F0502020204030204" pitchFamily="34" charset="0"/>
              <a:cs typeface="Calibri" panose="020F0502020204030204" pitchFamily="34" charset="0"/>
            </a:rPr>
            <a:t>68.4%</a:t>
          </a:r>
          <a:r>
            <a:rPr lang="en-US" sz="1100">
              <a:effectLst/>
              <a:latin typeface="Calibri" panose="020F0502020204030204" pitchFamily="34" charset="0"/>
              <a:ea typeface="Calibri" panose="020F0502020204030204" pitchFamily="34" charset="0"/>
              <a:cs typeface="Calibri" panose="020F0502020204030204" pitchFamily="34" charset="0"/>
            </a:rPr>
            <a:t>.</a:t>
          </a:r>
          <a:endParaRPr lang="en-US" sz="1050">
            <a:effectLst/>
            <a:latin typeface="Calibri" panose="020F0502020204030204" pitchFamily="34" charset="0"/>
            <a:ea typeface="Calibri" panose="020F0502020204030204" pitchFamily="34" charset="0"/>
            <a:cs typeface="Times New Roman" panose="02020603050405020304" pitchFamily="18" charset="0"/>
          </a:endParaRPr>
        </a:p>
        <a:p>
          <a:pPr marL="0" marR="0">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Calibri" panose="020F0502020204030204" pitchFamily="34" charset="0"/>
            </a:rPr>
            <a:t>*When the trend period starts August 1856 (first hurricane event that is at least a Category 4) instead of June 1856 (first month of the Atlantic hurricane season) </a:t>
          </a:r>
          <a:r>
            <a:rPr lang="en-US" sz="1100" u="sng">
              <a:effectLst/>
              <a:latin typeface="Calibri" panose="020F0502020204030204" pitchFamily="34" charset="0"/>
              <a:ea typeface="Calibri" panose="020F0502020204030204" pitchFamily="34" charset="0"/>
              <a:cs typeface="Calibri" panose="020F0502020204030204" pitchFamily="34" charset="0"/>
            </a:rPr>
            <a:t>and</a:t>
          </a:r>
          <a:r>
            <a:rPr lang="en-US" sz="1100">
              <a:effectLst/>
              <a:latin typeface="Calibri" panose="020F0502020204030204" pitchFamily="34" charset="0"/>
              <a:ea typeface="Calibri" panose="020F0502020204030204" pitchFamily="34" charset="0"/>
              <a:cs typeface="Calibri" panose="020F0502020204030204" pitchFamily="34" charset="0"/>
            </a:rPr>
            <a:t> ends October 2018 (month of the last hurricane event) instead of November 2018 (last month of the Atlantic hurricane season), the trend score is </a:t>
          </a:r>
          <a:r>
            <a:rPr lang="en-US" sz="1100" b="1">
              <a:effectLst/>
              <a:latin typeface="Calibri" panose="020F0502020204030204" pitchFamily="34" charset="0"/>
              <a:ea typeface="Calibri" panose="020F0502020204030204" pitchFamily="34" charset="0"/>
              <a:cs typeface="Calibri" panose="020F0502020204030204" pitchFamily="34" charset="0"/>
            </a:rPr>
            <a:t>+0.9990 </a:t>
          </a:r>
          <a:r>
            <a:rPr lang="en-US" sz="1100">
              <a:effectLst/>
              <a:latin typeface="Calibri" panose="020F0502020204030204" pitchFamily="34" charset="0"/>
              <a:ea typeface="Calibri" panose="020F0502020204030204" pitchFamily="34" charset="0"/>
              <a:cs typeface="Calibri" panose="020F0502020204030204" pitchFamily="34" charset="0"/>
            </a:rPr>
            <a:t>with </a:t>
          </a:r>
          <a:r>
            <a:rPr lang="en-US" sz="1100" b="1">
              <a:effectLst/>
              <a:latin typeface="Calibri" panose="020F0502020204030204" pitchFamily="34" charset="0"/>
              <a:ea typeface="Calibri" panose="020F0502020204030204" pitchFamily="34" charset="0"/>
              <a:cs typeface="Calibri" panose="020F0502020204030204" pitchFamily="34" charset="0"/>
            </a:rPr>
            <a:t>68.2%</a:t>
          </a:r>
          <a:r>
            <a:rPr lang="en-US" sz="1100">
              <a:effectLst/>
              <a:latin typeface="Calibri" panose="020F0502020204030204" pitchFamily="34" charset="0"/>
              <a:ea typeface="Calibri" panose="020F0502020204030204" pitchFamily="34" charset="0"/>
              <a:cs typeface="Calibri" panose="020F0502020204030204" pitchFamily="34" charset="0"/>
            </a:rPr>
            <a:t> statistical confidence.  The revised trend period started two months later, ended one month earlier, and is 0.2 years shorter.</a:t>
          </a:r>
          <a:endParaRPr lang="en-US" sz="1050">
            <a:effectLst/>
            <a:latin typeface="Calibri" panose="020F0502020204030204" pitchFamily="34" charset="0"/>
            <a:ea typeface="Calibri" panose="020F0502020204030204" pitchFamily="34" charset="0"/>
            <a:cs typeface="Times New Roman" panose="02020603050405020304" pitchFamily="18" charset="0"/>
          </a:endParaRPr>
        </a:p>
        <a:p>
          <a:endParaRPr lang="en-US" sz="1100">
            <a:solidFill>
              <a:schemeClr val="tx1"/>
            </a:solidFill>
          </a:endParaRPr>
        </a:p>
      </xdr:txBody>
    </xdr:sp>
    <xdr:clientData/>
  </xdr:twoCellAnchor>
  <xdr:twoCellAnchor>
    <xdr:from>
      <xdr:col>12</xdr:col>
      <xdr:colOff>390525</xdr:colOff>
      <xdr:row>2</xdr:row>
      <xdr:rowOff>676277</xdr:rowOff>
    </xdr:from>
    <xdr:to>
      <xdr:col>13</xdr:col>
      <xdr:colOff>323850</xdr:colOff>
      <xdr:row>5</xdr:row>
      <xdr:rowOff>38098</xdr:rowOff>
    </xdr:to>
    <xdr:cxnSp macro="">
      <xdr:nvCxnSpPr>
        <xdr:cNvPr id="4" name="Straight Arrow Connector 3">
          <a:extLst>
            <a:ext uri="{FF2B5EF4-FFF2-40B4-BE49-F238E27FC236}">
              <a16:creationId xmlns:a16="http://schemas.microsoft.com/office/drawing/2014/main" id="{28654D20-7636-49F1-8EEF-747C0B2656D7}"/>
            </a:ext>
          </a:extLst>
        </xdr:cNvPr>
        <xdr:cNvCxnSpPr>
          <a:stCxn id="3" idx="0"/>
        </xdr:cNvCxnSpPr>
      </xdr:nvCxnSpPr>
      <xdr:spPr>
        <a:xfrm flipV="1">
          <a:off x="7715250" y="1743077"/>
          <a:ext cx="781050" cy="514346"/>
        </a:xfrm>
        <a:prstGeom prst="straightConnector1">
          <a:avLst/>
        </a:prstGeom>
        <a:ln>
          <a:solidFill>
            <a:srgbClr val="7030A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9524</xdr:colOff>
      <xdr:row>2</xdr:row>
      <xdr:rowOff>23812</xdr:rowOff>
    </xdr:from>
    <xdr:to>
      <xdr:col>23</xdr:col>
      <xdr:colOff>552449</xdr:colOff>
      <xdr:row>13</xdr:row>
      <xdr:rowOff>90487</xdr:rowOff>
    </xdr:to>
    <mc:AlternateContent xmlns:mc="http://schemas.openxmlformats.org/markup-compatibility/2006">
      <mc:Choice xmlns:cx1="http://schemas.microsoft.com/office/drawing/2015/9/8/chartex" Requires="cx1">
        <xdr:graphicFrame macro="">
          <xdr:nvGraphicFramePr>
            <xdr:cNvPr id="5" name="Chart 4">
              <a:extLst>
                <a:ext uri="{FF2B5EF4-FFF2-40B4-BE49-F238E27FC236}">
                  <a16:creationId xmlns:a16="http://schemas.microsoft.com/office/drawing/2014/main" id="{9C01A8D3-DC91-460F-AD7A-23E4D1DC535A}"/>
                </a:ext>
              </a:extLst>
            </xdr:cNvPr>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1"/>
            </a:graphicData>
          </a:graphic>
        </xdr:graphicFrame>
      </mc:Choice>
      <mc:Fallback>
        <xdr:sp macro="" textlink="">
          <xdr:nvSpPr>
            <xdr:cNvPr id="0" name=""/>
            <xdr:cNvSpPr>
              <a:spLocks noTextEdit="1"/>
            </xdr:cNvSpPr>
          </xdr:nvSpPr>
          <xdr:spPr>
            <a:xfrm>
              <a:off x="10353674" y="1090612"/>
              <a:ext cx="4810125" cy="2743200"/>
            </a:xfrm>
            <a:prstGeom prst="rect">
              <a:avLst/>
            </a:prstGeom>
            <a:solidFill>
              <a:prstClr val="white"/>
            </a:solidFill>
            <a:ln w="1">
              <a:solidFill>
                <a:prstClr val="green"/>
              </a:solidFill>
            </a:ln>
          </xdr:spPr>
          <xdr:txBody>
            <a:bodyPr vertOverflow="clip" horzOverflow="clip"/>
            <a:lstStyle/>
            <a:p>
              <a:r>
                <a:rPr lang="en-US" sz="1100"/>
                <a:t>This chart isn't available in your version of Excel.
Editing this shape or saving this workbook into a different file format will permanently break the chart.</a:t>
              </a:r>
            </a:p>
          </xdr:txBody>
        </xdr:sp>
      </mc:Fallback>
    </mc:AlternateContent>
    <xdr:clientData/>
  </xdr:twoCellAnchor>
  <xdr:twoCellAnchor>
    <xdr:from>
      <xdr:col>16</xdr:col>
      <xdr:colOff>0</xdr:colOff>
      <xdr:row>15</xdr:row>
      <xdr:rowOff>0</xdr:rowOff>
    </xdr:from>
    <xdr:to>
      <xdr:col>23</xdr:col>
      <xdr:colOff>552450</xdr:colOff>
      <xdr:row>29</xdr:row>
      <xdr:rowOff>76200</xdr:rowOff>
    </xdr:to>
    <mc:AlternateContent xmlns:mc="http://schemas.openxmlformats.org/markup-compatibility/2006">
      <mc:Choice xmlns:cx1="http://schemas.microsoft.com/office/drawing/2015/9/8/chartex" Requires="cx1">
        <xdr:graphicFrame macro="">
          <xdr:nvGraphicFramePr>
            <xdr:cNvPr id="10" name="Chart 9">
              <a:extLst>
                <a:ext uri="{FF2B5EF4-FFF2-40B4-BE49-F238E27FC236}">
                  <a16:creationId xmlns:a16="http://schemas.microsoft.com/office/drawing/2014/main" id="{76B87666-A133-4AFB-AD77-29E4E3E79F6E}"/>
                </a:ext>
              </a:extLst>
            </xdr:cNvPr>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2"/>
            </a:graphicData>
          </a:graphic>
        </xdr:graphicFrame>
      </mc:Choice>
      <mc:Fallback>
        <xdr:sp macro="" textlink="">
          <xdr:nvSpPr>
            <xdr:cNvPr id="0" name=""/>
            <xdr:cNvSpPr>
              <a:spLocks noTextEdit="1"/>
            </xdr:cNvSpPr>
          </xdr:nvSpPr>
          <xdr:spPr>
            <a:xfrm>
              <a:off x="10344150" y="4124325"/>
              <a:ext cx="4819650" cy="2743200"/>
            </a:xfrm>
            <a:prstGeom prst="rect">
              <a:avLst/>
            </a:prstGeom>
            <a:solidFill>
              <a:prstClr val="white"/>
            </a:solidFill>
            <a:ln w="1">
              <a:solidFill>
                <a:prstClr val="green"/>
              </a:solidFill>
            </a:ln>
          </xdr:spPr>
          <xdr:txBody>
            <a:bodyPr vertOverflow="clip" horzOverflow="clip"/>
            <a:lstStyle/>
            <a:p>
              <a:r>
                <a:rPr lang="en-US" sz="1100"/>
                <a:t>This chart isn't available in your version of Excel.
Editing this shape or saving this workbook into a different file format will permanently break the chart.</a:t>
              </a:r>
            </a:p>
          </xdr:txBody>
        </xdr:sp>
      </mc:Fallback>
    </mc:AlternateContent>
    <xdr:clientData/>
  </xdr:twoCellAnchor>
  <xdr:twoCellAnchor>
    <xdr:from>
      <xdr:col>16</xdr:col>
      <xdr:colOff>0</xdr:colOff>
      <xdr:row>31</xdr:row>
      <xdr:rowOff>0</xdr:rowOff>
    </xdr:from>
    <xdr:to>
      <xdr:col>23</xdr:col>
      <xdr:colOff>571500</xdr:colOff>
      <xdr:row>45</xdr:row>
      <xdr:rowOff>76200</xdr:rowOff>
    </xdr:to>
    <mc:AlternateContent xmlns:mc="http://schemas.openxmlformats.org/markup-compatibility/2006">
      <mc:Choice xmlns:cx1="http://schemas.microsoft.com/office/drawing/2015/9/8/chartex" Requires="cx1">
        <xdr:graphicFrame macro="">
          <xdr:nvGraphicFramePr>
            <xdr:cNvPr id="9" name="Chart 8">
              <a:extLst>
                <a:ext uri="{FF2B5EF4-FFF2-40B4-BE49-F238E27FC236}">
                  <a16:creationId xmlns:a16="http://schemas.microsoft.com/office/drawing/2014/main" id="{01EA3B39-29C8-4260-B43B-CED4BC5783AF}"/>
                </a:ext>
              </a:extLst>
            </xdr:cNvPr>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3"/>
            </a:graphicData>
          </a:graphic>
        </xdr:graphicFrame>
      </mc:Choice>
      <mc:Fallback>
        <xdr:sp macro="" textlink="">
          <xdr:nvSpPr>
            <xdr:cNvPr id="0" name=""/>
            <xdr:cNvSpPr>
              <a:spLocks noTextEdit="1"/>
            </xdr:cNvSpPr>
          </xdr:nvSpPr>
          <xdr:spPr>
            <a:xfrm>
              <a:off x="10344150" y="7172325"/>
              <a:ext cx="4838700" cy="2743200"/>
            </a:xfrm>
            <a:prstGeom prst="rect">
              <a:avLst/>
            </a:prstGeom>
            <a:solidFill>
              <a:prstClr val="white"/>
            </a:solidFill>
            <a:ln w="1">
              <a:solidFill>
                <a:prstClr val="green"/>
              </a:solidFill>
            </a:ln>
          </xdr:spPr>
          <xdr:txBody>
            <a:bodyPr vertOverflow="clip" horzOverflow="clip"/>
            <a:lstStyle/>
            <a:p>
              <a:r>
                <a:rPr lang="en-US" sz="1100"/>
                <a:t>This chart isn't available in your version of Excel.
Editing this shape or saving this workbook into a different file format will permanently break the chart.</a:t>
              </a:r>
            </a:p>
          </xdr:txBody>
        </xdr:sp>
      </mc:Fallback>
    </mc:AlternateContent>
    <xdr:clientData/>
  </xdr:twoCellAnchor>
</xdr:wsDr>
</file>

<file path=xl/drawings/drawing11.xml><?xml version="1.0" encoding="utf-8"?>
<xdr:wsDr xmlns:xdr="http://schemas.openxmlformats.org/drawingml/2006/spreadsheetDrawing" xmlns:a="http://schemas.openxmlformats.org/drawingml/2006/main">
  <xdr:twoCellAnchor>
    <xdr:from>
      <xdr:col>13</xdr:col>
      <xdr:colOff>19049</xdr:colOff>
      <xdr:row>2</xdr:row>
      <xdr:rowOff>76200</xdr:rowOff>
    </xdr:from>
    <xdr:to>
      <xdr:col>14</xdr:col>
      <xdr:colOff>657224</xdr:colOff>
      <xdr:row>2</xdr:row>
      <xdr:rowOff>685800</xdr:rowOff>
    </xdr:to>
    <xdr:sp macro="" textlink="">
      <xdr:nvSpPr>
        <xdr:cNvPr id="2" name="Oval 1">
          <a:extLst>
            <a:ext uri="{FF2B5EF4-FFF2-40B4-BE49-F238E27FC236}">
              <a16:creationId xmlns:a16="http://schemas.microsoft.com/office/drawing/2014/main" id="{54A82BF8-77CA-439A-9BEA-487064F6BFDF}"/>
            </a:ext>
          </a:extLst>
        </xdr:cNvPr>
        <xdr:cNvSpPr/>
      </xdr:nvSpPr>
      <xdr:spPr>
        <a:xfrm>
          <a:off x="8191499" y="1143000"/>
          <a:ext cx="1419225" cy="609600"/>
        </a:xfrm>
        <a:prstGeom prst="ellipse">
          <a:avLst/>
        </a:prstGeom>
        <a:noFill/>
        <a:ln>
          <a:solidFill>
            <a:srgbClr val="7030A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10</xdr:col>
      <xdr:colOff>361950</xdr:colOff>
      <xdr:row>5</xdr:row>
      <xdr:rowOff>28573</xdr:rowOff>
    </xdr:from>
    <xdr:to>
      <xdr:col>14</xdr:col>
      <xdr:colOff>523875</xdr:colOff>
      <xdr:row>22</xdr:row>
      <xdr:rowOff>57150</xdr:rowOff>
    </xdr:to>
    <xdr:sp macro="" textlink="">
      <xdr:nvSpPr>
        <xdr:cNvPr id="3" name="TextBox 2">
          <a:extLst>
            <a:ext uri="{FF2B5EF4-FFF2-40B4-BE49-F238E27FC236}">
              <a16:creationId xmlns:a16="http://schemas.microsoft.com/office/drawing/2014/main" id="{FCA85CF7-0E72-4CDD-9A8B-DA3B4DEDFA4C}"/>
            </a:ext>
          </a:extLst>
        </xdr:cNvPr>
        <xdr:cNvSpPr txBox="1"/>
      </xdr:nvSpPr>
      <xdr:spPr>
        <a:xfrm>
          <a:off x="5991225" y="2247898"/>
          <a:ext cx="3486150" cy="3267077"/>
        </a:xfrm>
        <a:prstGeom prst="rect">
          <a:avLst/>
        </a:prstGeom>
        <a:solidFill>
          <a:schemeClr val="lt1"/>
        </a:solidFill>
        <a:ln w="9525" cmpd="sng">
          <a:solidFill>
            <a:srgbClr val="7030A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a:p>
          <a:pPr marL="0" marR="0">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Calibri" panose="020F0502020204030204" pitchFamily="34" charset="0"/>
            </a:rPr>
            <a:t>The Laplace Test with a score of </a:t>
          </a:r>
          <a:r>
            <a:rPr lang="en-US" sz="1100" b="1">
              <a:effectLst/>
              <a:latin typeface="Calibri" panose="020F0502020204030204" pitchFamily="34" charset="0"/>
              <a:ea typeface="Calibri" panose="020F0502020204030204" pitchFamily="34" charset="0"/>
              <a:cs typeface="Calibri" panose="020F0502020204030204" pitchFamily="34" charset="0"/>
            </a:rPr>
            <a:t>-1.2417</a:t>
          </a:r>
          <a:r>
            <a:rPr lang="en-US" sz="1100">
              <a:effectLst/>
              <a:latin typeface="Calibri" panose="020F0502020204030204" pitchFamily="34" charset="0"/>
              <a:ea typeface="Calibri" panose="020F0502020204030204" pitchFamily="34" charset="0"/>
              <a:cs typeface="Calibri" panose="020F0502020204030204" pitchFamily="34" charset="0"/>
            </a:rPr>
            <a:t> indicates the trend of 23 hurricanes that impacted the continental United States with landfalling Categories 4 and 5 during the June 1915* to November 2018 (103.6 years) trend period is </a:t>
          </a:r>
          <a:r>
            <a:rPr lang="en-US" sz="1100" b="1">
              <a:solidFill>
                <a:srgbClr val="00B050"/>
              </a:solidFill>
              <a:effectLst/>
              <a:latin typeface="Calibri" panose="020F0502020204030204" pitchFamily="34" charset="0"/>
              <a:ea typeface="Calibri" panose="020F0502020204030204" pitchFamily="34" charset="0"/>
              <a:cs typeface="Calibri" panose="020F0502020204030204" pitchFamily="34" charset="0"/>
            </a:rPr>
            <a:t>downward</a:t>
          </a:r>
          <a:r>
            <a:rPr lang="en-US" sz="1100">
              <a:solidFill>
                <a:srgbClr val="00B050"/>
              </a:solidFill>
              <a:effectLst/>
              <a:latin typeface="Calibri" panose="020F0502020204030204" pitchFamily="34" charset="0"/>
              <a:ea typeface="Calibri" panose="020F0502020204030204" pitchFamily="34" charset="0"/>
              <a:cs typeface="Calibri" panose="020F0502020204030204" pitchFamily="34" charset="0"/>
            </a:rPr>
            <a:t> </a:t>
          </a:r>
          <a:r>
            <a:rPr lang="en-US" sz="1100">
              <a:effectLst/>
              <a:latin typeface="Calibri" panose="020F0502020204030204" pitchFamily="34" charset="0"/>
              <a:ea typeface="Calibri" panose="020F0502020204030204" pitchFamily="34" charset="0"/>
              <a:cs typeface="Calibri" panose="020F0502020204030204" pitchFamily="34" charset="0"/>
            </a:rPr>
            <a:t>with a statistical confidence of </a:t>
          </a:r>
          <a:r>
            <a:rPr lang="en-US" sz="1100" b="1">
              <a:effectLst/>
              <a:latin typeface="Calibri" panose="020F0502020204030204" pitchFamily="34" charset="0"/>
              <a:ea typeface="Calibri" panose="020F0502020204030204" pitchFamily="34" charset="0"/>
              <a:cs typeface="Calibri" panose="020F0502020204030204" pitchFamily="34" charset="0"/>
            </a:rPr>
            <a:t>78.6%</a:t>
          </a:r>
          <a:r>
            <a:rPr lang="en-US" sz="1100">
              <a:effectLst/>
              <a:latin typeface="Calibri" panose="020F0502020204030204" pitchFamily="34" charset="0"/>
              <a:ea typeface="Calibri" panose="020F0502020204030204" pitchFamily="34" charset="0"/>
              <a:cs typeface="Calibri" panose="020F0502020204030204" pitchFamily="34" charset="0"/>
            </a:rPr>
            <a:t>.</a:t>
          </a:r>
          <a:endParaRPr lang="en-US" sz="1050">
            <a:effectLst/>
            <a:latin typeface="Calibri" panose="020F0502020204030204" pitchFamily="34" charset="0"/>
            <a:ea typeface="Calibri" panose="020F0502020204030204" pitchFamily="34" charset="0"/>
            <a:cs typeface="Times New Roman" panose="02020603050405020304" pitchFamily="18" charset="0"/>
          </a:endParaRPr>
        </a:p>
        <a:p>
          <a:pPr marL="0" marR="0">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Calibri" panose="020F0502020204030204" pitchFamily="34" charset="0"/>
            </a:rPr>
            <a:t>*When the trend period starts August 1915 (first hurricane event that is at least a Category 4) instead of June 1915 (first month of the Atlantic hurricane season) </a:t>
          </a:r>
          <a:r>
            <a:rPr lang="en-US" sz="1100" u="sng">
              <a:effectLst/>
              <a:latin typeface="Calibri" panose="020F0502020204030204" pitchFamily="34" charset="0"/>
              <a:ea typeface="Calibri" panose="020F0502020204030204" pitchFamily="34" charset="0"/>
              <a:cs typeface="Calibri" panose="020F0502020204030204" pitchFamily="34" charset="0"/>
            </a:rPr>
            <a:t>and</a:t>
          </a:r>
          <a:r>
            <a:rPr lang="en-US" sz="1100">
              <a:effectLst/>
              <a:latin typeface="Calibri" panose="020F0502020204030204" pitchFamily="34" charset="0"/>
              <a:ea typeface="Calibri" panose="020F0502020204030204" pitchFamily="34" charset="0"/>
              <a:cs typeface="Calibri" panose="020F0502020204030204" pitchFamily="34" charset="0"/>
            </a:rPr>
            <a:t> ends October 2018 (month of the last hurricane event) instead of November 2018 (last month of the Atlantic hurricane season), the trend score is </a:t>
          </a:r>
          <a:r>
            <a:rPr lang="en-US" sz="1100" b="1">
              <a:effectLst/>
              <a:latin typeface="Calibri" panose="020F0502020204030204" pitchFamily="34" charset="0"/>
              <a:ea typeface="Calibri" panose="020F0502020204030204" pitchFamily="34" charset="0"/>
              <a:cs typeface="Calibri" panose="020F0502020204030204" pitchFamily="34" charset="0"/>
            </a:rPr>
            <a:t>-1.2514 </a:t>
          </a:r>
          <a:r>
            <a:rPr lang="en-US" sz="1100">
              <a:effectLst/>
              <a:latin typeface="Calibri" panose="020F0502020204030204" pitchFamily="34" charset="0"/>
              <a:ea typeface="Calibri" panose="020F0502020204030204" pitchFamily="34" charset="0"/>
              <a:cs typeface="Calibri" panose="020F0502020204030204" pitchFamily="34" charset="0"/>
            </a:rPr>
            <a:t>with </a:t>
          </a:r>
          <a:r>
            <a:rPr lang="en-US" sz="1100" b="1">
              <a:effectLst/>
              <a:latin typeface="Calibri" panose="020F0502020204030204" pitchFamily="34" charset="0"/>
              <a:ea typeface="Calibri" panose="020F0502020204030204" pitchFamily="34" charset="0"/>
              <a:cs typeface="Calibri" panose="020F0502020204030204" pitchFamily="34" charset="0"/>
            </a:rPr>
            <a:t>78.9%</a:t>
          </a:r>
          <a:r>
            <a:rPr lang="en-US" sz="1100">
              <a:effectLst/>
              <a:latin typeface="Calibri" panose="020F0502020204030204" pitchFamily="34" charset="0"/>
              <a:ea typeface="Calibri" panose="020F0502020204030204" pitchFamily="34" charset="0"/>
              <a:cs typeface="Calibri" panose="020F0502020204030204" pitchFamily="34" charset="0"/>
            </a:rPr>
            <a:t> statistical confidence.  The revised trend period started two months later, ended one month earlier, and is 0.3 years shorter.</a:t>
          </a:r>
          <a:endParaRPr lang="en-US" sz="1050">
            <a:effectLst/>
            <a:latin typeface="Calibri" panose="020F0502020204030204" pitchFamily="34" charset="0"/>
            <a:ea typeface="Calibri" panose="020F0502020204030204" pitchFamily="34" charset="0"/>
            <a:cs typeface="Times New Roman" panose="02020603050405020304" pitchFamily="18" charset="0"/>
          </a:endParaRPr>
        </a:p>
        <a:p>
          <a:endParaRPr lang="en-US" sz="1100">
            <a:solidFill>
              <a:schemeClr val="tx1"/>
            </a:solidFill>
          </a:endParaRPr>
        </a:p>
      </xdr:txBody>
    </xdr:sp>
    <xdr:clientData/>
  </xdr:twoCellAnchor>
  <xdr:twoCellAnchor>
    <xdr:from>
      <xdr:col>12</xdr:col>
      <xdr:colOff>409575</xdr:colOff>
      <xdr:row>2</xdr:row>
      <xdr:rowOff>666752</xdr:rowOff>
    </xdr:from>
    <xdr:to>
      <xdr:col>13</xdr:col>
      <xdr:colOff>342900</xdr:colOff>
      <xdr:row>5</xdr:row>
      <xdr:rowOff>28573</xdr:rowOff>
    </xdr:to>
    <xdr:cxnSp macro="">
      <xdr:nvCxnSpPr>
        <xdr:cNvPr id="4" name="Straight Arrow Connector 3">
          <a:extLst>
            <a:ext uri="{FF2B5EF4-FFF2-40B4-BE49-F238E27FC236}">
              <a16:creationId xmlns:a16="http://schemas.microsoft.com/office/drawing/2014/main" id="{34AC8E31-B43C-4154-99DD-B3064E7D3AC9}"/>
            </a:ext>
          </a:extLst>
        </xdr:cNvPr>
        <xdr:cNvCxnSpPr>
          <a:stCxn id="3" idx="0"/>
        </xdr:cNvCxnSpPr>
      </xdr:nvCxnSpPr>
      <xdr:spPr>
        <a:xfrm flipV="1">
          <a:off x="7734300" y="1733552"/>
          <a:ext cx="781050" cy="514346"/>
        </a:xfrm>
        <a:prstGeom prst="straightConnector1">
          <a:avLst/>
        </a:prstGeom>
        <a:ln>
          <a:solidFill>
            <a:srgbClr val="7030A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28574</xdr:colOff>
      <xdr:row>2</xdr:row>
      <xdr:rowOff>14287</xdr:rowOff>
    </xdr:from>
    <xdr:to>
      <xdr:col>23</xdr:col>
      <xdr:colOff>590550</xdr:colOff>
      <xdr:row>13</xdr:row>
      <xdr:rowOff>80962</xdr:rowOff>
    </xdr:to>
    <mc:AlternateContent xmlns:mc="http://schemas.openxmlformats.org/markup-compatibility/2006">
      <mc:Choice xmlns:cx1="http://schemas.microsoft.com/office/drawing/2015/9/8/chartex" Requires="cx1">
        <xdr:graphicFrame macro="">
          <xdr:nvGraphicFramePr>
            <xdr:cNvPr id="5" name="Chart 4">
              <a:extLst>
                <a:ext uri="{FF2B5EF4-FFF2-40B4-BE49-F238E27FC236}">
                  <a16:creationId xmlns:a16="http://schemas.microsoft.com/office/drawing/2014/main" id="{C89B7CD2-1242-4EFD-83F1-42C47E1B6B9E}"/>
                </a:ext>
              </a:extLst>
            </xdr:cNvPr>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1"/>
            </a:graphicData>
          </a:graphic>
        </xdr:graphicFrame>
      </mc:Choice>
      <mc:Fallback>
        <xdr:sp macro="" textlink="">
          <xdr:nvSpPr>
            <xdr:cNvPr id="0" name=""/>
            <xdr:cNvSpPr>
              <a:spLocks noTextEdit="1"/>
            </xdr:cNvSpPr>
          </xdr:nvSpPr>
          <xdr:spPr>
            <a:xfrm>
              <a:off x="10372724" y="1081087"/>
              <a:ext cx="4829176" cy="2743200"/>
            </a:xfrm>
            <a:prstGeom prst="rect">
              <a:avLst/>
            </a:prstGeom>
            <a:solidFill>
              <a:prstClr val="white"/>
            </a:solidFill>
            <a:ln w="1">
              <a:solidFill>
                <a:prstClr val="green"/>
              </a:solidFill>
            </a:ln>
          </xdr:spPr>
          <xdr:txBody>
            <a:bodyPr vertOverflow="clip" horzOverflow="clip"/>
            <a:lstStyle/>
            <a:p>
              <a:r>
                <a:rPr lang="en-US" sz="1100"/>
                <a:t>This chart isn't available in your version of Excel.
Editing this shape or saving this workbook into a different file format will permanently break the chart.</a:t>
              </a:r>
            </a:p>
          </xdr:txBody>
        </xdr:sp>
      </mc:Fallback>
    </mc:AlternateContent>
    <xdr:clientData/>
  </xdr:twoCellAnchor>
  <xdr:twoCellAnchor>
    <xdr:from>
      <xdr:col>16</xdr:col>
      <xdr:colOff>19050</xdr:colOff>
      <xdr:row>14</xdr:row>
      <xdr:rowOff>180975</xdr:rowOff>
    </xdr:from>
    <xdr:to>
      <xdr:col>23</xdr:col>
      <xdr:colOff>561976</xdr:colOff>
      <xdr:row>29</xdr:row>
      <xdr:rowOff>66675</xdr:rowOff>
    </xdr:to>
    <mc:AlternateContent xmlns:mc="http://schemas.openxmlformats.org/markup-compatibility/2006">
      <mc:Choice xmlns:cx1="http://schemas.microsoft.com/office/drawing/2015/9/8/chartex" Requires="cx1">
        <xdr:graphicFrame macro="">
          <xdr:nvGraphicFramePr>
            <xdr:cNvPr id="6" name="Chart 5">
              <a:extLst>
                <a:ext uri="{FF2B5EF4-FFF2-40B4-BE49-F238E27FC236}">
                  <a16:creationId xmlns:a16="http://schemas.microsoft.com/office/drawing/2014/main" id="{0263C8A6-B5C3-435A-AA37-EE5CDFB5BF12}"/>
                </a:ext>
              </a:extLst>
            </xdr:cNvPr>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2"/>
            </a:graphicData>
          </a:graphic>
        </xdr:graphicFrame>
      </mc:Choice>
      <mc:Fallback>
        <xdr:sp macro="" textlink="">
          <xdr:nvSpPr>
            <xdr:cNvPr id="0" name=""/>
            <xdr:cNvSpPr>
              <a:spLocks noTextEdit="1"/>
            </xdr:cNvSpPr>
          </xdr:nvSpPr>
          <xdr:spPr>
            <a:xfrm>
              <a:off x="10363200" y="4114800"/>
              <a:ext cx="4810126" cy="2743200"/>
            </a:xfrm>
            <a:prstGeom prst="rect">
              <a:avLst/>
            </a:prstGeom>
            <a:solidFill>
              <a:prstClr val="white"/>
            </a:solidFill>
            <a:ln w="1">
              <a:solidFill>
                <a:prstClr val="green"/>
              </a:solidFill>
            </a:ln>
          </xdr:spPr>
          <xdr:txBody>
            <a:bodyPr vertOverflow="clip" horzOverflow="clip"/>
            <a:lstStyle/>
            <a:p>
              <a:r>
                <a:rPr lang="en-US" sz="1100"/>
                <a:t>This chart isn't available in your version of Excel.
Editing this shape or saving this workbook into a different file format will permanently break the chart.</a:t>
              </a:r>
            </a:p>
          </xdr:txBody>
        </xdr:sp>
      </mc:Fallback>
    </mc:AlternateContent>
    <xdr:clientData/>
  </xdr:twoCellAnchor>
  <xdr:twoCellAnchor>
    <xdr:from>
      <xdr:col>15</xdr:col>
      <xdr:colOff>609599</xdr:colOff>
      <xdr:row>31</xdr:row>
      <xdr:rowOff>0</xdr:rowOff>
    </xdr:from>
    <xdr:to>
      <xdr:col>23</xdr:col>
      <xdr:colOff>571500</xdr:colOff>
      <xdr:row>45</xdr:row>
      <xdr:rowOff>76200</xdr:rowOff>
    </xdr:to>
    <mc:AlternateContent xmlns:mc="http://schemas.openxmlformats.org/markup-compatibility/2006">
      <mc:Choice xmlns:cx1="http://schemas.microsoft.com/office/drawing/2015/9/8/chartex" Requires="cx1">
        <xdr:graphicFrame macro="">
          <xdr:nvGraphicFramePr>
            <xdr:cNvPr id="7" name="Chart 6">
              <a:extLst>
                <a:ext uri="{FF2B5EF4-FFF2-40B4-BE49-F238E27FC236}">
                  <a16:creationId xmlns:a16="http://schemas.microsoft.com/office/drawing/2014/main" id="{179DE6B3-FA6C-405B-A621-5E2B6B640BF9}"/>
                </a:ext>
              </a:extLst>
            </xdr:cNvPr>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3"/>
            </a:graphicData>
          </a:graphic>
        </xdr:graphicFrame>
      </mc:Choice>
      <mc:Fallback>
        <xdr:sp macro="" textlink="">
          <xdr:nvSpPr>
            <xdr:cNvPr id="0" name=""/>
            <xdr:cNvSpPr>
              <a:spLocks noTextEdit="1"/>
            </xdr:cNvSpPr>
          </xdr:nvSpPr>
          <xdr:spPr>
            <a:xfrm>
              <a:off x="10344149" y="7172325"/>
              <a:ext cx="4838701" cy="2743200"/>
            </a:xfrm>
            <a:prstGeom prst="rect">
              <a:avLst/>
            </a:prstGeom>
            <a:solidFill>
              <a:prstClr val="white"/>
            </a:solidFill>
            <a:ln w="1">
              <a:solidFill>
                <a:prstClr val="green"/>
              </a:solidFill>
            </a:ln>
          </xdr:spPr>
          <xdr:txBody>
            <a:bodyPr vertOverflow="clip" horzOverflow="clip"/>
            <a:lstStyle/>
            <a:p>
              <a:r>
                <a:rPr lang="en-US" sz="1100"/>
                <a:t>This chart isn't available in your version of Excel.
Editing this shape or saving this workbook into a different file format will permanently break the chart.</a:t>
              </a:r>
            </a:p>
          </xdr:txBody>
        </xdr:sp>
      </mc:Fallback>
    </mc:AlternateContent>
    <xdr:clientData/>
  </xdr:twoCellAnchor>
</xdr:wsDr>
</file>

<file path=xl/drawings/drawing12.xml><?xml version="1.0" encoding="utf-8"?>
<xdr:wsDr xmlns:xdr="http://schemas.openxmlformats.org/drawingml/2006/spreadsheetDrawing" xmlns:a="http://schemas.openxmlformats.org/drawingml/2006/main">
  <xdr:twoCellAnchor>
    <xdr:from>
      <xdr:col>0</xdr:col>
      <xdr:colOff>171450</xdr:colOff>
      <xdr:row>1</xdr:row>
      <xdr:rowOff>38100</xdr:rowOff>
    </xdr:from>
    <xdr:to>
      <xdr:col>4</xdr:col>
      <xdr:colOff>0</xdr:colOff>
      <xdr:row>6</xdr:row>
      <xdr:rowOff>114300</xdr:rowOff>
    </xdr:to>
    <xdr:sp macro="" textlink="">
      <xdr:nvSpPr>
        <xdr:cNvPr id="2" name="TextBox 1">
          <a:extLst>
            <a:ext uri="{FF2B5EF4-FFF2-40B4-BE49-F238E27FC236}">
              <a16:creationId xmlns:a16="http://schemas.microsoft.com/office/drawing/2014/main" id="{D20F1634-C60B-4662-B313-CB8C5CE9A8D5}"/>
            </a:ext>
          </a:extLst>
        </xdr:cNvPr>
        <xdr:cNvSpPr txBox="1"/>
      </xdr:nvSpPr>
      <xdr:spPr>
        <a:xfrm>
          <a:off x="171450" y="228600"/>
          <a:ext cx="5819775" cy="1028700"/>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600" b="1" u="none">
              <a:solidFill>
                <a:schemeClr val="dk1"/>
              </a:solidFill>
              <a:effectLst/>
              <a:latin typeface="+mn-lt"/>
              <a:ea typeface="+mn-ea"/>
              <a:cs typeface="+mn-cs"/>
            </a:rPr>
            <a:t>Trending by </a:t>
          </a:r>
          <a:r>
            <a:rPr lang="en-US" sz="1600" b="1" u="none" baseline="0">
              <a:solidFill>
                <a:schemeClr val="dk1"/>
              </a:solidFill>
              <a:effectLst/>
              <a:latin typeface="+mn-lt"/>
              <a:ea typeface="+mn-ea"/>
              <a:cs typeface="+mn-cs"/>
            </a:rPr>
            <a:t>Weather Radar</a:t>
          </a:r>
          <a:r>
            <a:rPr lang="en-US" sz="1100" b="1" u="none" baseline="0">
              <a:solidFill>
                <a:srgbClr val="FF0000"/>
              </a:solidFill>
              <a:effectLst/>
              <a:latin typeface="+mn-lt"/>
              <a:ea typeface="+mn-ea"/>
              <a:cs typeface="+mn-cs"/>
            </a:rPr>
            <a:t>*</a:t>
          </a:r>
          <a:r>
            <a:rPr lang="en-US" sz="1600" b="1" u="none" baseline="0">
              <a:solidFill>
                <a:schemeClr val="dk1"/>
              </a:solidFill>
              <a:effectLst/>
              <a:latin typeface="+mn-lt"/>
              <a:ea typeface="+mn-ea"/>
              <a:cs typeface="+mn-cs"/>
            </a:rPr>
            <a:t> Phases</a:t>
          </a:r>
        </a:p>
        <a:p>
          <a:pPr algn="ctr"/>
          <a:r>
            <a:rPr lang="en-US" sz="1100" b="1" u="none" baseline="0">
              <a:solidFill>
                <a:srgbClr val="FF0000"/>
              </a:solidFill>
              <a:effectLst/>
              <a:latin typeface="+mn-lt"/>
              <a:ea typeface="+mn-ea"/>
              <a:cs typeface="+mn-cs"/>
            </a:rPr>
            <a:t>*</a:t>
          </a:r>
          <a:r>
            <a:rPr lang="en-US" sz="1100" b="1" u="none" baseline="0">
              <a:solidFill>
                <a:schemeClr val="dk1"/>
              </a:solidFill>
              <a:effectLst/>
              <a:latin typeface="+mn-lt"/>
              <a:ea typeface="+mn-ea"/>
              <a:cs typeface="+mn-cs"/>
            </a:rPr>
            <a:t>RAdio Detection and Ranging</a:t>
          </a:r>
          <a:endParaRPr lang="en-US" sz="1400" b="1" baseline="0">
            <a:solidFill>
              <a:schemeClr val="dk1"/>
            </a:solidFill>
            <a:effectLst/>
            <a:latin typeface="+mn-lt"/>
            <a:ea typeface="+mn-ea"/>
            <a:cs typeface="+mn-cs"/>
          </a:endParaRPr>
        </a:p>
        <a:p>
          <a:pPr algn="l"/>
          <a:r>
            <a:rPr lang="en-US" sz="1100" b="1" u="sng" baseline="0">
              <a:solidFill>
                <a:schemeClr val="dk1"/>
              </a:solidFill>
              <a:effectLst/>
              <a:latin typeface="+mn-lt"/>
              <a:ea typeface="+mn-ea"/>
              <a:cs typeface="+mn-cs"/>
            </a:rPr>
            <a:t>Source</a:t>
          </a:r>
          <a:r>
            <a:rPr lang="en-US" sz="1100" b="1" baseline="0">
              <a:solidFill>
                <a:schemeClr val="dk1"/>
              </a:solidFill>
              <a:effectLst/>
              <a:latin typeface="+mn-lt"/>
              <a:ea typeface="+mn-ea"/>
              <a:cs typeface="+mn-cs"/>
            </a:rPr>
            <a:t>: </a:t>
          </a:r>
        </a:p>
        <a:p>
          <a:pPr algn="l"/>
          <a:r>
            <a:rPr lang="en-US" sz="1100" b="0" baseline="0">
              <a:solidFill>
                <a:schemeClr val="dk1"/>
              </a:solidFill>
              <a:effectLst/>
              <a:latin typeface="+mn-lt"/>
              <a:ea typeface="+mn-ea"/>
              <a:cs typeface="+mn-cs"/>
            </a:rPr>
            <a:t>+</a:t>
          </a:r>
          <a:r>
            <a:rPr lang="en-US" sz="1100" b="1" baseline="0">
              <a:solidFill>
                <a:schemeClr val="dk1"/>
              </a:solidFill>
              <a:effectLst/>
              <a:latin typeface="+mn-lt"/>
              <a:ea typeface="+mn-ea"/>
              <a:cs typeface="+mn-cs"/>
            </a:rPr>
            <a:t> </a:t>
          </a:r>
          <a:r>
            <a:rPr lang="en-US" sz="1100">
              <a:hlinkClick xmlns:r="http://schemas.openxmlformats.org/officeDocument/2006/relationships" r:id=""/>
            </a:rPr>
            <a:t>https://www.weather.gov/about/radar</a:t>
          </a:r>
          <a:endParaRPr lang="en-US" sz="1100"/>
        </a:p>
        <a:p>
          <a:pPr algn="l"/>
          <a:endParaRPr lang="en-US" sz="1100"/>
        </a:p>
        <a:p>
          <a:pPr algn="l"/>
          <a:endParaRPr lang="en-US" sz="1100"/>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13</xdr:col>
      <xdr:colOff>28575</xdr:colOff>
      <xdr:row>2</xdr:row>
      <xdr:rowOff>95250</xdr:rowOff>
    </xdr:from>
    <xdr:to>
      <xdr:col>14</xdr:col>
      <xdr:colOff>666750</xdr:colOff>
      <xdr:row>2</xdr:row>
      <xdr:rowOff>704850</xdr:rowOff>
    </xdr:to>
    <xdr:sp macro="" textlink="">
      <xdr:nvSpPr>
        <xdr:cNvPr id="2" name="Oval 1">
          <a:extLst>
            <a:ext uri="{FF2B5EF4-FFF2-40B4-BE49-F238E27FC236}">
              <a16:creationId xmlns:a16="http://schemas.microsoft.com/office/drawing/2014/main" id="{2894597C-8F82-4854-9940-F3D2D9D81D95}"/>
            </a:ext>
          </a:extLst>
        </xdr:cNvPr>
        <xdr:cNvSpPr/>
      </xdr:nvSpPr>
      <xdr:spPr>
        <a:xfrm>
          <a:off x="8201025" y="1162050"/>
          <a:ext cx="1419225" cy="609600"/>
        </a:xfrm>
        <a:prstGeom prst="ellipse">
          <a:avLst/>
        </a:prstGeom>
        <a:noFill/>
        <a:ln>
          <a:solidFill>
            <a:srgbClr val="7030A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10</xdr:col>
      <xdr:colOff>371476</xdr:colOff>
      <xdr:row>5</xdr:row>
      <xdr:rowOff>47624</xdr:rowOff>
    </xdr:from>
    <xdr:to>
      <xdr:col>14</xdr:col>
      <xdr:colOff>533401</xdr:colOff>
      <xdr:row>16</xdr:row>
      <xdr:rowOff>180975</xdr:rowOff>
    </xdr:to>
    <xdr:sp macro="" textlink="">
      <xdr:nvSpPr>
        <xdr:cNvPr id="3" name="TextBox 2">
          <a:extLst>
            <a:ext uri="{FF2B5EF4-FFF2-40B4-BE49-F238E27FC236}">
              <a16:creationId xmlns:a16="http://schemas.microsoft.com/office/drawing/2014/main" id="{D1BB3088-0AD6-4A6F-B203-16FE1F853D0E}"/>
            </a:ext>
          </a:extLst>
        </xdr:cNvPr>
        <xdr:cNvSpPr txBox="1"/>
      </xdr:nvSpPr>
      <xdr:spPr>
        <a:xfrm>
          <a:off x="6000751" y="2266949"/>
          <a:ext cx="3486150" cy="2228851"/>
        </a:xfrm>
        <a:prstGeom prst="rect">
          <a:avLst/>
        </a:prstGeom>
        <a:solidFill>
          <a:schemeClr val="lt1"/>
        </a:solidFill>
        <a:ln w="9525" cmpd="sng">
          <a:solidFill>
            <a:srgbClr val="7030A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b="0"/>
        </a:p>
        <a:p>
          <a:pPr marL="0" marR="0">
            <a:lnSpc>
              <a:spcPct val="107000"/>
            </a:lnSpc>
            <a:spcBef>
              <a:spcPts val="0"/>
            </a:spcBef>
            <a:spcAft>
              <a:spcPts val="800"/>
            </a:spcAft>
          </a:pPr>
          <a:r>
            <a:rPr lang="en-US" sz="1200">
              <a:effectLst/>
              <a:latin typeface="Calibri" panose="020F0502020204030204" pitchFamily="34" charset="0"/>
              <a:ea typeface="Calibri" panose="020F0502020204030204" pitchFamily="34" charset="0"/>
              <a:cs typeface="Calibri" panose="020F0502020204030204" pitchFamily="34" charset="0"/>
            </a:rPr>
            <a:t>The Laplace Test with a score of </a:t>
          </a:r>
          <a:r>
            <a:rPr lang="en-US" sz="1200" b="1">
              <a:effectLst/>
              <a:latin typeface="Calibri" panose="020F0502020204030204" pitchFamily="34" charset="0"/>
              <a:ea typeface="Calibri" panose="020F0502020204030204" pitchFamily="34" charset="0"/>
              <a:cs typeface="Calibri" panose="020F0502020204030204" pitchFamily="34" charset="0"/>
            </a:rPr>
            <a:t>+0.0544</a:t>
          </a:r>
          <a:r>
            <a:rPr lang="en-US" sz="1200">
              <a:effectLst/>
              <a:latin typeface="Calibri" panose="020F0502020204030204" pitchFamily="34" charset="0"/>
              <a:ea typeface="Calibri" panose="020F0502020204030204" pitchFamily="34" charset="0"/>
              <a:cs typeface="Calibri" panose="020F0502020204030204" pitchFamily="34" charset="0"/>
            </a:rPr>
            <a:t> indicates the trend of 170 landfalling hurricanes that impacted the continental United States during the June 1851 to November 1941* (90.6 years) trend period is essentially </a:t>
          </a:r>
          <a:r>
            <a:rPr lang="en-US" sz="1200" b="1">
              <a:solidFill>
                <a:srgbClr val="C45911"/>
              </a:solidFill>
              <a:effectLst/>
              <a:latin typeface="Calibri" panose="020F0502020204030204" pitchFamily="34" charset="0"/>
              <a:ea typeface="Calibri" panose="020F0502020204030204" pitchFamily="34" charset="0"/>
              <a:cs typeface="Calibri" panose="020F0502020204030204" pitchFamily="34" charset="0"/>
            </a:rPr>
            <a:t>horizontal</a:t>
          </a:r>
          <a:r>
            <a:rPr lang="en-US" sz="1200">
              <a:effectLst/>
              <a:latin typeface="Calibri" panose="020F0502020204030204" pitchFamily="34" charset="0"/>
              <a:ea typeface="Calibri" panose="020F0502020204030204" pitchFamily="34" charset="0"/>
              <a:cs typeface="Calibri" panose="020F0502020204030204" pitchFamily="34" charset="0"/>
            </a:rPr>
            <a:t> since statistical confidence of a trend is only </a:t>
          </a:r>
          <a:r>
            <a:rPr lang="en-US" sz="1200" b="1">
              <a:effectLst/>
              <a:latin typeface="Calibri" panose="020F0502020204030204" pitchFamily="34" charset="0"/>
              <a:ea typeface="Calibri" panose="020F0502020204030204" pitchFamily="34" charset="0"/>
              <a:cs typeface="Calibri" panose="020F0502020204030204" pitchFamily="34" charset="0"/>
            </a:rPr>
            <a:t>4.3%</a:t>
          </a:r>
          <a:r>
            <a:rPr lang="en-US" sz="1200">
              <a:effectLst/>
              <a:latin typeface="Calibri" panose="020F0502020204030204" pitchFamily="34" charset="0"/>
              <a:ea typeface="Calibri" panose="020F0502020204030204" pitchFamily="34" charset="0"/>
              <a:cs typeface="Calibri" panose="020F0502020204030204" pitchFamily="34" charset="0"/>
            </a:rPr>
            <a:t>.  </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0" marR="0">
            <a:lnSpc>
              <a:spcPct val="107000"/>
            </a:lnSpc>
            <a:spcBef>
              <a:spcPts val="0"/>
            </a:spcBef>
            <a:spcAft>
              <a:spcPts val="800"/>
            </a:spcAft>
          </a:pPr>
          <a:r>
            <a:rPr lang="en-US" sz="1200">
              <a:effectLst/>
              <a:latin typeface="Calibri" panose="020F0502020204030204" pitchFamily="34" charset="0"/>
              <a:ea typeface="Calibri" panose="020F0502020204030204" pitchFamily="34" charset="0"/>
              <a:cs typeface="Calibri" panose="020F0502020204030204" pitchFamily="34" charset="0"/>
            </a:rPr>
            <a:t>*Before 1942, </a:t>
          </a:r>
          <a:r>
            <a:rPr lang="en-US" sz="1200" u="sng">
              <a:effectLst/>
              <a:latin typeface="Calibri" panose="020F0502020204030204" pitchFamily="34" charset="0"/>
              <a:ea typeface="Calibri" panose="020F0502020204030204" pitchFamily="34" charset="0"/>
              <a:cs typeface="Calibri" panose="020F0502020204030204" pitchFamily="34" charset="0"/>
            </a:rPr>
            <a:t>weather radar was not used </a:t>
          </a:r>
          <a:r>
            <a:rPr lang="en-US" sz="1200">
              <a:effectLst/>
              <a:latin typeface="Calibri" panose="020F0502020204030204" pitchFamily="34" charset="0"/>
              <a:ea typeface="Calibri" panose="020F0502020204030204" pitchFamily="34" charset="0"/>
              <a:cs typeface="Calibri" panose="020F0502020204030204" pitchFamily="34" charset="0"/>
            </a:rPr>
            <a:t>in the United States.</a:t>
          </a:r>
          <a:endParaRPr lang="en-US" sz="1100"/>
        </a:p>
      </xdr:txBody>
    </xdr:sp>
    <xdr:clientData/>
  </xdr:twoCellAnchor>
  <xdr:twoCellAnchor>
    <xdr:from>
      <xdr:col>12</xdr:col>
      <xdr:colOff>419101</xdr:colOff>
      <xdr:row>2</xdr:row>
      <xdr:rowOff>676279</xdr:rowOff>
    </xdr:from>
    <xdr:to>
      <xdr:col>13</xdr:col>
      <xdr:colOff>333375</xdr:colOff>
      <xdr:row>5</xdr:row>
      <xdr:rowOff>47624</xdr:rowOff>
    </xdr:to>
    <xdr:cxnSp macro="">
      <xdr:nvCxnSpPr>
        <xdr:cNvPr id="4" name="Straight Arrow Connector 3">
          <a:extLst>
            <a:ext uri="{FF2B5EF4-FFF2-40B4-BE49-F238E27FC236}">
              <a16:creationId xmlns:a16="http://schemas.microsoft.com/office/drawing/2014/main" id="{F2CA694C-44F7-4947-A27A-565CD30D1EF8}"/>
            </a:ext>
          </a:extLst>
        </xdr:cNvPr>
        <xdr:cNvCxnSpPr>
          <a:stCxn id="3" idx="0"/>
        </xdr:cNvCxnSpPr>
      </xdr:nvCxnSpPr>
      <xdr:spPr>
        <a:xfrm flipV="1">
          <a:off x="7743826" y="1743079"/>
          <a:ext cx="761999" cy="523870"/>
        </a:xfrm>
        <a:prstGeom prst="straightConnector1">
          <a:avLst/>
        </a:prstGeom>
        <a:ln>
          <a:solidFill>
            <a:srgbClr val="7030A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28575</xdr:colOff>
      <xdr:row>2</xdr:row>
      <xdr:rowOff>23812</xdr:rowOff>
    </xdr:from>
    <xdr:to>
      <xdr:col>23</xdr:col>
      <xdr:colOff>581025</xdr:colOff>
      <xdr:row>13</xdr:row>
      <xdr:rowOff>90487</xdr:rowOff>
    </xdr:to>
    <mc:AlternateContent xmlns:mc="http://schemas.openxmlformats.org/markup-compatibility/2006">
      <mc:Choice xmlns:cx1="http://schemas.microsoft.com/office/drawing/2015/9/8/chartex" Requires="cx1">
        <xdr:graphicFrame macro="">
          <xdr:nvGraphicFramePr>
            <xdr:cNvPr id="6" name="Chart 5">
              <a:extLst>
                <a:ext uri="{FF2B5EF4-FFF2-40B4-BE49-F238E27FC236}">
                  <a16:creationId xmlns:a16="http://schemas.microsoft.com/office/drawing/2014/main" id="{B3761C06-C5E7-47B4-A04D-C84E57204B87}"/>
                </a:ext>
              </a:extLst>
            </xdr:cNvPr>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1"/>
            </a:graphicData>
          </a:graphic>
        </xdr:graphicFrame>
      </mc:Choice>
      <mc:Fallback>
        <xdr:sp macro="" textlink="">
          <xdr:nvSpPr>
            <xdr:cNvPr id="0" name=""/>
            <xdr:cNvSpPr>
              <a:spLocks noTextEdit="1"/>
            </xdr:cNvSpPr>
          </xdr:nvSpPr>
          <xdr:spPr>
            <a:xfrm>
              <a:off x="10372725" y="1090612"/>
              <a:ext cx="4819650" cy="2743200"/>
            </a:xfrm>
            <a:prstGeom prst="rect">
              <a:avLst/>
            </a:prstGeom>
            <a:solidFill>
              <a:prstClr val="white"/>
            </a:solidFill>
            <a:ln w="1">
              <a:solidFill>
                <a:prstClr val="green"/>
              </a:solidFill>
            </a:ln>
          </xdr:spPr>
          <xdr:txBody>
            <a:bodyPr vertOverflow="clip" horzOverflow="clip"/>
            <a:lstStyle/>
            <a:p>
              <a:r>
                <a:rPr lang="en-US" sz="1100"/>
                <a:t>This chart isn't available in your version of Excel.
Editing this shape or saving this workbook into a different file format will permanently break the chart.</a:t>
              </a:r>
            </a:p>
          </xdr:txBody>
        </xdr:sp>
      </mc:Fallback>
    </mc:AlternateContent>
    <xdr:clientData/>
  </xdr:twoCellAnchor>
  <xdr:twoCellAnchor>
    <xdr:from>
      <xdr:col>16</xdr:col>
      <xdr:colOff>28574</xdr:colOff>
      <xdr:row>14</xdr:row>
      <xdr:rowOff>0</xdr:rowOff>
    </xdr:from>
    <xdr:to>
      <xdr:col>23</xdr:col>
      <xdr:colOff>600075</xdr:colOff>
      <xdr:row>28</xdr:row>
      <xdr:rowOff>76200</xdr:rowOff>
    </xdr:to>
    <mc:AlternateContent xmlns:mc="http://schemas.openxmlformats.org/markup-compatibility/2006">
      <mc:Choice xmlns:cx1="http://schemas.microsoft.com/office/drawing/2015/9/8/chartex" Requires="cx1">
        <xdr:graphicFrame macro="">
          <xdr:nvGraphicFramePr>
            <xdr:cNvPr id="8" name="Chart 7">
              <a:extLst>
                <a:ext uri="{FF2B5EF4-FFF2-40B4-BE49-F238E27FC236}">
                  <a16:creationId xmlns:a16="http://schemas.microsoft.com/office/drawing/2014/main" id="{3C724620-8BA3-4292-9CC0-73045DA062A5}"/>
                </a:ext>
              </a:extLst>
            </xdr:cNvPr>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2"/>
            </a:graphicData>
          </a:graphic>
        </xdr:graphicFrame>
      </mc:Choice>
      <mc:Fallback>
        <xdr:sp macro="" textlink="">
          <xdr:nvSpPr>
            <xdr:cNvPr id="0" name=""/>
            <xdr:cNvSpPr>
              <a:spLocks noTextEdit="1"/>
            </xdr:cNvSpPr>
          </xdr:nvSpPr>
          <xdr:spPr>
            <a:xfrm>
              <a:off x="10372724" y="3933825"/>
              <a:ext cx="4838701" cy="2743200"/>
            </a:xfrm>
            <a:prstGeom prst="rect">
              <a:avLst/>
            </a:prstGeom>
            <a:solidFill>
              <a:prstClr val="white"/>
            </a:solidFill>
            <a:ln w="1">
              <a:solidFill>
                <a:prstClr val="green"/>
              </a:solidFill>
            </a:ln>
          </xdr:spPr>
          <xdr:txBody>
            <a:bodyPr vertOverflow="clip" horzOverflow="clip"/>
            <a:lstStyle/>
            <a:p>
              <a:r>
                <a:rPr lang="en-US" sz="1100"/>
                <a:t>This chart isn't available in your version of Excel.
Editing this shape or saving this workbook into a different file format will permanently break the chart.</a:t>
              </a:r>
            </a:p>
          </xdr:txBody>
        </xdr:sp>
      </mc:Fallback>
    </mc:AlternateContent>
    <xdr:clientData/>
  </xdr:twoCellAnchor>
  <xdr:twoCellAnchor>
    <xdr:from>
      <xdr:col>15</xdr:col>
      <xdr:colOff>609599</xdr:colOff>
      <xdr:row>30</xdr:row>
      <xdr:rowOff>0</xdr:rowOff>
    </xdr:from>
    <xdr:to>
      <xdr:col>23</xdr:col>
      <xdr:colOff>581025</xdr:colOff>
      <xdr:row>44</xdr:row>
      <xdr:rowOff>76200</xdr:rowOff>
    </xdr:to>
    <mc:AlternateContent xmlns:mc="http://schemas.openxmlformats.org/markup-compatibility/2006">
      <mc:Choice xmlns:cx1="http://schemas.microsoft.com/office/drawing/2015/9/8/chartex" Requires="cx1">
        <xdr:graphicFrame macro="">
          <xdr:nvGraphicFramePr>
            <xdr:cNvPr id="9" name="Chart 8">
              <a:extLst>
                <a:ext uri="{FF2B5EF4-FFF2-40B4-BE49-F238E27FC236}">
                  <a16:creationId xmlns:a16="http://schemas.microsoft.com/office/drawing/2014/main" id="{3AAFA65B-81C7-490B-A4AC-611087BED329}"/>
                </a:ext>
              </a:extLst>
            </xdr:cNvPr>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3"/>
            </a:graphicData>
          </a:graphic>
        </xdr:graphicFrame>
      </mc:Choice>
      <mc:Fallback>
        <xdr:sp macro="" textlink="">
          <xdr:nvSpPr>
            <xdr:cNvPr id="0" name=""/>
            <xdr:cNvSpPr>
              <a:spLocks noTextEdit="1"/>
            </xdr:cNvSpPr>
          </xdr:nvSpPr>
          <xdr:spPr>
            <a:xfrm>
              <a:off x="10344149" y="6981825"/>
              <a:ext cx="4848226" cy="2743200"/>
            </a:xfrm>
            <a:prstGeom prst="rect">
              <a:avLst/>
            </a:prstGeom>
            <a:solidFill>
              <a:prstClr val="white"/>
            </a:solidFill>
            <a:ln w="1">
              <a:solidFill>
                <a:prstClr val="green"/>
              </a:solidFill>
            </a:ln>
          </xdr:spPr>
          <xdr:txBody>
            <a:bodyPr vertOverflow="clip" horzOverflow="clip"/>
            <a:lstStyle/>
            <a:p>
              <a:r>
                <a:rPr lang="en-US" sz="1100"/>
                <a:t>This chart isn't available in your version of Excel.
Editing this shape or saving this workbook into a different file format will permanently break the chart.</a:t>
              </a:r>
            </a:p>
          </xdr:txBody>
        </xdr:sp>
      </mc:Fallback>
    </mc:AlternateContent>
    <xdr:clientData/>
  </xdr:twoCellAnchor>
</xdr:wsDr>
</file>

<file path=xl/drawings/drawing14.xml><?xml version="1.0" encoding="utf-8"?>
<xdr:wsDr xmlns:xdr="http://schemas.openxmlformats.org/drawingml/2006/spreadsheetDrawing" xmlns:a="http://schemas.openxmlformats.org/drawingml/2006/main">
  <xdr:twoCellAnchor>
    <xdr:from>
      <xdr:col>13</xdr:col>
      <xdr:colOff>28575</xdr:colOff>
      <xdr:row>2</xdr:row>
      <xdr:rowOff>95250</xdr:rowOff>
    </xdr:from>
    <xdr:to>
      <xdr:col>14</xdr:col>
      <xdr:colOff>666750</xdr:colOff>
      <xdr:row>2</xdr:row>
      <xdr:rowOff>704850</xdr:rowOff>
    </xdr:to>
    <xdr:sp macro="" textlink="">
      <xdr:nvSpPr>
        <xdr:cNvPr id="2" name="Oval 1">
          <a:extLst>
            <a:ext uri="{FF2B5EF4-FFF2-40B4-BE49-F238E27FC236}">
              <a16:creationId xmlns:a16="http://schemas.microsoft.com/office/drawing/2014/main" id="{FAD82239-6CAB-48FD-A139-BA2EF9713FD6}"/>
            </a:ext>
          </a:extLst>
        </xdr:cNvPr>
        <xdr:cNvSpPr/>
      </xdr:nvSpPr>
      <xdr:spPr>
        <a:xfrm>
          <a:off x="8201025" y="1162050"/>
          <a:ext cx="1419225" cy="609600"/>
        </a:xfrm>
        <a:prstGeom prst="ellipse">
          <a:avLst/>
        </a:prstGeom>
        <a:noFill/>
        <a:ln>
          <a:solidFill>
            <a:srgbClr val="7030A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10</xdr:col>
      <xdr:colOff>314326</xdr:colOff>
      <xdr:row>5</xdr:row>
      <xdr:rowOff>66673</xdr:rowOff>
    </xdr:from>
    <xdr:to>
      <xdr:col>14</xdr:col>
      <xdr:colOff>476251</xdr:colOff>
      <xdr:row>17</xdr:row>
      <xdr:rowOff>19050</xdr:rowOff>
    </xdr:to>
    <xdr:sp macro="" textlink="">
      <xdr:nvSpPr>
        <xdr:cNvPr id="3" name="TextBox 2">
          <a:extLst>
            <a:ext uri="{FF2B5EF4-FFF2-40B4-BE49-F238E27FC236}">
              <a16:creationId xmlns:a16="http://schemas.microsoft.com/office/drawing/2014/main" id="{E7DD273D-C29E-45E5-8A54-AAFD5FA1BBC2}"/>
            </a:ext>
          </a:extLst>
        </xdr:cNvPr>
        <xdr:cNvSpPr txBox="1"/>
      </xdr:nvSpPr>
      <xdr:spPr>
        <a:xfrm>
          <a:off x="5943601" y="2285998"/>
          <a:ext cx="3486150" cy="2238377"/>
        </a:xfrm>
        <a:prstGeom prst="rect">
          <a:avLst/>
        </a:prstGeom>
        <a:solidFill>
          <a:schemeClr val="lt1"/>
        </a:solidFill>
        <a:ln w="9525" cmpd="sng">
          <a:solidFill>
            <a:srgbClr val="7030A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b="0"/>
        </a:p>
        <a:p>
          <a:endParaRPr lang="en-US" sz="1100" b="0"/>
        </a:p>
        <a:p>
          <a:pPr marL="0" marR="0">
            <a:lnSpc>
              <a:spcPct val="107000"/>
            </a:lnSpc>
            <a:spcBef>
              <a:spcPts val="0"/>
            </a:spcBef>
            <a:spcAft>
              <a:spcPts val="800"/>
            </a:spcAft>
          </a:pPr>
          <a:r>
            <a:rPr lang="en-US" sz="1200">
              <a:effectLst/>
              <a:latin typeface="Calibri" panose="020F0502020204030204" pitchFamily="34" charset="0"/>
              <a:ea typeface="Calibri" panose="020F0502020204030204" pitchFamily="34" charset="0"/>
              <a:cs typeface="Calibri" panose="020F0502020204030204" pitchFamily="34" charset="0"/>
            </a:rPr>
            <a:t>The Laplace Test with a score of </a:t>
          </a:r>
          <a:r>
            <a:rPr lang="en-US" sz="1200" b="1">
              <a:effectLst/>
              <a:latin typeface="Calibri" panose="020F0502020204030204" pitchFamily="34" charset="0"/>
              <a:ea typeface="Calibri" panose="020F0502020204030204" pitchFamily="34" charset="0"/>
              <a:cs typeface="Calibri" panose="020F0502020204030204" pitchFamily="34" charset="0"/>
            </a:rPr>
            <a:t>-0.9106</a:t>
          </a:r>
          <a:r>
            <a:rPr lang="en-US" sz="1200">
              <a:effectLst/>
              <a:latin typeface="Calibri" panose="020F0502020204030204" pitchFamily="34" charset="0"/>
              <a:ea typeface="Calibri" panose="020F0502020204030204" pitchFamily="34" charset="0"/>
              <a:cs typeface="Calibri" panose="020F0502020204030204" pitchFamily="34" charset="0"/>
            </a:rPr>
            <a:t> indicates the trend of 124 landfalling hurricanes that impacted the continental United States during the June 1942* to November 2018 (76.5 years) trend period is </a:t>
          </a:r>
          <a:r>
            <a:rPr lang="en-US" sz="1200" b="1">
              <a:solidFill>
                <a:srgbClr val="00B050"/>
              </a:solidFill>
              <a:effectLst/>
              <a:latin typeface="Calibri" panose="020F0502020204030204" pitchFamily="34" charset="0"/>
              <a:ea typeface="Calibri" panose="020F0502020204030204" pitchFamily="34" charset="0"/>
              <a:cs typeface="Calibri" panose="020F0502020204030204" pitchFamily="34" charset="0"/>
            </a:rPr>
            <a:t>downward</a:t>
          </a:r>
          <a:r>
            <a:rPr lang="en-US" sz="1200">
              <a:effectLst/>
              <a:latin typeface="Calibri" panose="020F0502020204030204" pitchFamily="34" charset="0"/>
              <a:ea typeface="Calibri" panose="020F0502020204030204" pitchFamily="34" charset="0"/>
              <a:cs typeface="Calibri" panose="020F0502020204030204" pitchFamily="34" charset="0"/>
            </a:rPr>
            <a:t> with a statistical confidence of </a:t>
          </a:r>
          <a:r>
            <a:rPr lang="en-US" sz="1200" b="1">
              <a:effectLst/>
              <a:latin typeface="Calibri" panose="020F0502020204030204" pitchFamily="34" charset="0"/>
              <a:ea typeface="Calibri" panose="020F0502020204030204" pitchFamily="34" charset="0"/>
              <a:cs typeface="Calibri" panose="020F0502020204030204" pitchFamily="34" charset="0"/>
            </a:rPr>
            <a:t>63.7%</a:t>
          </a:r>
          <a:r>
            <a:rPr lang="en-US" sz="1200">
              <a:effectLst/>
              <a:latin typeface="Calibri" panose="020F0502020204030204" pitchFamily="34" charset="0"/>
              <a:ea typeface="Calibri" panose="020F0502020204030204" pitchFamily="34" charset="0"/>
              <a:cs typeface="Calibri" panose="020F0502020204030204" pitchFamily="34" charset="0"/>
            </a:rPr>
            <a:t>.  </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0" marR="0">
            <a:lnSpc>
              <a:spcPct val="107000"/>
            </a:lnSpc>
            <a:spcBef>
              <a:spcPts val="0"/>
            </a:spcBef>
            <a:spcAft>
              <a:spcPts val="800"/>
            </a:spcAft>
          </a:pPr>
          <a:r>
            <a:rPr lang="en-US" sz="1200">
              <a:effectLst/>
              <a:latin typeface="Calibri" panose="020F0502020204030204" pitchFamily="34" charset="0"/>
              <a:ea typeface="Calibri" panose="020F0502020204030204" pitchFamily="34" charset="0"/>
              <a:cs typeface="Calibri" panose="020F0502020204030204" pitchFamily="34" charset="0"/>
            </a:rPr>
            <a:t>*1942 is when weather </a:t>
          </a:r>
          <a:r>
            <a:rPr lang="en-US" sz="1200" u="sng">
              <a:effectLst/>
              <a:latin typeface="Calibri" panose="020F0502020204030204" pitchFamily="34" charset="0"/>
              <a:ea typeface="Calibri" panose="020F0502020204030204" pitchFamily="34" charset="0"/>
              <a:cs typeface="Calibri" panose="020F0502020204030204" pitchFamily="34" charset="0"/>
            </a:rPr>
            <a:t>radar began</a:t>
          </a:r>
          <a:r>
            <a:rPr lang="en-US" sz="1200">
              <a:effectLst/>
              <a:latin typeface="Calibri" panose="020F0502020204030204" pitchFamily="34" charset="0"/>
              <a:ea typeface="Calibri" panose="020F0502020204030204" pitchFamily="34" charset="0"/>
              <a:cs typeface="Calibri" panose="020F0502020204030204" pitchFamily="34" charset="0"/>
            </a:rPr>
            <a:t> in some form in the United States.</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0" marR="0">
            <a:lnSpc>
              <a:spcPct val="107000"/>
            </a:lnSpc>
            <a:spcBef>
              <a:spcPts val="0"/>
            </a:spcBef>
            <a:spcAft>
              <a:spcPts val="800"/>
            </a:spcAft>
          </a:pPr>
          <a:endParaRPr kumimoji="0" lang="en-US" sz="12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200" b="0" i="0" u="none" strike="noStrike" kern="0" cap="none" spc="0" normalizeH="0" baseline="0" noProof="0">
            <a:ln>
              <a:noFill/>
            </a:ln>
            <a:solidFill>
              <a:prstClr val="black"/>
            </a:solidFill>
            <a:effectLst/>
            <a:uLnTx/>
            <a:uFillTx/>
            <a:latin typeface="+mn-lt"/>
            <a:ea typeface="+mn-ea"/>
            <a:cs typeface="+mn-cs"/>
          </a:endParaRPr>
        </a:p>
      </xdr:txBody>
    </xdr:sp>
    <xdr:clientData/>
  </xdr:twoCellAnchor>
  <xdr:twoCellAnchor>
    <xdr:from>
      <xdr:col>12</xdr:col>
      <xdr:colOff>371476</xdr:colOff>
      <xdr:row>2</xdr:row>
      <xdr:rowOff>676276</xdr:rowOff>
    </xdr:from>
    <xdr:to>
      <xdr:col>13</xdr:col>
      <xdr:colOff>371475</xdr:colOff>
      <xdr:row>5</xdr:row>
      <xdr:rowOff>47625</xdr:rowOff>
    </xdr:to>
    <xdr:cxnSp macro="">
      <xdr:nvCxnSpPr>
        <xdr:cNvPr id="4" name="Straight Arrow Connector 3">
          <a:extLst>
            <a:ext uri="{FF2B5EF4-FFF2-40B4-BE49-F238E27FC236}">
              <a16:creationId xmlns:a16="http://schemas.microsoft.com/office/drawing/2014/main" id="{B2C3028C-31AB-4722-A56A-3903FA05E9AC}"/>
            </a:ext>
          </a:extLst>
        </xdr:cNvPr>
        <xdr:cNvCxnSpPr/>
      </xdr:nvCxnSpPr>
      <xdr:spPr>
        <a:xfrm flipV="1">
          <a:off x="7696201" y="1743076"/>
          <a:ext cx="847724" cy="523874"/>
        </a:xfrm>
        <a:prstGeom prst="straightConnector1">
          <a:avLst/>
        </a:prstGeom>
        <a:ln>
          <a:solidFill>
            <a:srgbClr val="7030A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19049</xdr:colOff>
      <xdr:row>2</xdr:row>
      <xdr:rowOff>4762</xdr:rowOff>
    </xdr:from>
    <xdr:to>
      <xdr:col>23</xdr:col>
      <xdr:colOff>590550</xdr:colOff>
      <xdr:row>13</xdr:row>
      <xdr:rowOff>71437</xdr:rowOff>
    </xdr:to>
    <mc:AlternateContent xmlns:mc="http://schemas.openxmlformats.org/markup-compatibility/2006">
      <mc:Choice xmlns:cx1="http://schemas.microsoft.com/office/drawing/2015/9/8/chartex" Requires="cx1">
        <xdr:graphicFrame macro="">
          <xdr:nvGraphicFramePr>
            <xdr:cNvPr id="5" name="Chart 4">
              <a:extLst>
                <a:ext uri="{FF2B5EF4-FFF2-40B4-BE49-F238E27FC236}">
                  <a16:creationId xmlns:a16="http://schemas.microsoft.com/office/drawing/2014/main" id="{44C4918F-9B71-45DC-821A-0D4F3DDB9BC2}"/>
                </a:ext>
              </a:extLst>
            </xdr:cNvPr>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1"/>
            </a:graphicData>
          </a:graphic>
        </xdr:graphicFrame>
      </mc:Choice>
      <mc:Fallback>
        <xdr:sp macro="" textlink="">
          <xdr:nvSpPr>
            <xdr:cNvPr id="0" name=""/>
            <xdr:cNvSpPr>
              <a:spLocks noTextEdit="1"/>
            </xdr:cNvSpPr>
          </xdr:nvSpPr>
          <xdr:spPr>
            <a:xfrm>
              <a:off x="10363199" y="1071562"/>
              <a:ext cx="4838701" cy="2743200"/>
            </a:xfrm>
            <a:prstGeom prst="rect">
              <a:avLst/>
            </a:prstGeom>
            <a:solidFill>
              <a:prstClr val="white"/>
            </a:solidFill>
            <a:ln w="1">
              <a:solidFill>
                <a:prstClr val="green"/>
              </a:solidFill>
            </a:ln>
          </xdr:spPr>
          <xdr:txBody>
            <a:bodyPr vertOverflow="clip" horzOverflow="clip"/>
            <a:lstStyle/>
            <a:p>
              <a:r>
                <a:rPr lang="en-US" sz="1100"/>
                <a:t>This chart isn't available in your version of Excel.
Editing this shape or saving this workbook into a different file format will permanently break the chart.</a:t>
              </a:r>
            </a:p>
          </xdr:txBody>
        </xdr:sp>
      </mc:Fallback>
    </mc:AlternateContent>
    <xdr:clientData/>
  </xdr:twoCellAnchor>
  <xdr:twoCellAnchor>
    <xdr:from>
      <xdr:col>16</xdr:col>
      <xdr:colOff>38100</xdr:colOff>
      <xdr:row>15</xdr:row>
      <xdr:rowOff>38100</xdr:rowOff>
    </xdr:from>
    <xdr:to>
      <xdr:col>23</xdr:col>
      <xdr:colOff>590550</xdr:colOff>
      <xdr:row>29</xdr:row>
      <xdr:rowOff>114300</xdr:rowOff>
    </xdr:to>
    <mc:AlternateContent xmlns:mc="http://schemas.openxmlformats.org/markup-compatibility/2006">
      <mc:Choice xmlns:cx1="http://schemas.microsoft.com/office/drawing/2015/9/8/chartex" Requires="cx1">
        <xdr:graphicFrame macro="">
          <xdr:nvGraphicFramePr>
            <xdr:cNvPr id="6" name="Chart 5">
              <a:extLst>
                <a:ext uri="{FF2B5EF4-FFF2-40B4-BE49-F238E27FC236}">
                  <a16:creationId xmlns:a16="http://schemas.microsoft.com/office/drawing/2014/main" id="{8E7C8427-4977-4E05-BCE2-3D3BCF7CE32E}"/>
                </a:ext>
              </a:extLst>
            </xdr:cNvPr>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2"/>
            </a:graphicData>
          </a:graphic>
        </xdr:graphicFrame>
      </mc:Choice>
      <mc:Fallback>
        <xdr:sp macro="" textlink="">
          <xdr:nvSpPr>
            <xdr:cNvPr id="0" name=""/>
            <xdr:cNvSpPr>
              <a:spLocks noTextEdit="1"/>
            </xdr:cNvSpPr>
          </xdr:nvSpPr>
          <xdr:spPr>
            <a:xfrm>
              <a:off x="10382250" y="4162425"/>
              <a:ext cx="4819650" cy="2743200"/>
            </a:xfrm>
            <a:prstGeom prst="rect">
              <a:avLst/>
            </a:prstGeom>
            <a:solidFill>
              <a:prstClr val="white"/>
            </a:solidFill>
            <a:ln w="1">
              <a:solidFill>
                <a:prstClr val="green"/>
              </a:solidFill>
            </a:ln>
          </xdr:spPr>
          <xdr:txBody>
            <a:bodyPr vertOverflow="clip" horzOverflow="clip"/>
            <a:lstStyle/>
            <a:p>
              <a:r>
                <a:rPr lang="en-US" sz="1100"/>
                <a:t>This chart isn't available in your version of Excel.
Editing this shape or saving this workbook into a different file format will permanently break the chart.</a:t>
              </a:r>
            </a:p>
          </xdr:txBody>
        </xdr:sp>
      </mc:Fallback>
    </mc:AlternateContent>
    <xdr:clientData/>
  </xdr:twoCellAnchor>
  <xdr:twoCellAnchor>
    <xdr:from>
      <xdr:col>16</xdr:col>
      <xdr:colOff>66675</xdr:colOff>
      <xdr:row>31</xdr:row>
      <xdr:rowOff>9525</xdr:rowOff>
    </xdr:from>
    <xdr:to>
      <xdr:col>23</xdr:col>
      <xdr:colOff>581025</xdr:colOff>
      <xdr:row>45</xdr:row>
      <xdr:rowOff>85725</xdr:rowOff>
    </xdr:to>
    <mc:AlternateContent xmlns:mc="http://schemas.openxmlformats.org/markup-compatibility/2006">
      <mc:Choice xmlns:cx1="http://schemas.microsoft.com/office/drawing/2015/9/8/chartex" Requires="cx1">
        <xdr:graphicFrame macro="">
          <xdr:nvGraphicFramePr>
            <xdr:cNvPr id="7" name="Chart 6">
              <a:extLst>
                <a:ext uri="{FF2B5EF4-FFF2-40B4-BE49-F238E27FC236}">
                  <a16:creationId xmlns:a16="http://schemas.microsoft.com/office/drawing/2014/main" id="{DB75DA6C-BEA2-4746-A20D-EB20482AD36B}"/>
                </a:ext>
              </a:extLst>
            </xdr:cNvPr>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3"/>
            </a:graphicData>
          </a:graphic>
        </xdr:graphicFrame>
      </mc:Choice>
      <mc:Fallback>
        <xdr:sp macro="" textlink="">
          <xdr:nvSpPr>
            <xdr:cNvPr id="0" name=""/>
            <xdr:cNvSpPr>
              <a:spLocks noTextEdit="1"/>
            </xdr:cNvSpPr>
          </xdr:nvSpPr>
          <xdr:spPr>
            <a:xfrm>
              <a:off x="10410825" y="7181850"/>
              <a:ext cx="4781550" cy="2743200"/>
            </a:xfrm>
            <a:prstGeom prst="rect">
              <a:avLst/>
            </a:prstGeom>
            <a:solidFill>
              <a:prstClr val="white"/>
            </a:solidFill>
            <a:ln w="1">
              <a:solidFill>
                <a:prstClr val="green"/>
              </a:solidFill>
            </a:ln>
          </xdr:spPr>
          <xdr:txBody>
            <a:bodyPr vertOverflow="clip" horzOverflow="clip"/>
            <a:lstStyle/>
            <a:p>
              <a:r>
                <a:rPr lang="en-US" sz="1100"/>
                <a:t>This chart isn't available in your version of Excel.
Editing this shape or saving this workbook into a different file format will permanently break the chart.</a:t>
              </a:r>
            </a:p>
          </xdr:txBody>
        </xdr:sp>
      </mc:Fallback>
    </mc:AlternateContent>
    <xdr:clientData/>
  </xdr:twoCellAnchor>
</xdr:wsDr>
</file>

<file path=xl/drawings/drawing15.xml><?xml version="1.0" encoding="utf-8"?>
<xdr:wsDr xmlns:xdr="http://schemas.openxmlformats.org/drawingml/2006/spreadsheetDrawing" xmlns:a="http://schemas.openxmlformats.org/drawingml/2006/main">
  <xdr:twoCellAnchor>
    <xdr:from>
      <xdr:col>13</xdr:col>
      <xdr:colOff>28575</xdr:colOff>
      <xdr:row>2</xdr:row>
      <xdr:rowOff>95250</xdr:rowOff>
    </xdr:from>
    <xdr:to>
      <xdr:col>14</xdr:col>
      <xdr:colOff>666750</xdr:colOff>
      <xdr:row>2</xdr:row>
      <xdr:rowOff>704850</xdr:rowOff>
    </xdr:to>
    <xdr:sp macro="" textlink="">
      <xdr:nvSpPr>
        <xdr:cNvPr id="2" name="Oval 1">
          <a:extLst>
            <a:ext uri="{FF2B5EF4-FFF2-40B4-BE49-F238E27FC236}">
              <a16:creationId xmlns:a16="http://schemas.microsoft.com/office/drawing/2014/main" id="{A5004F53-CE76-4027-84F3-A2CB2C40C597}"/>
            </a:ext>
          </a:extLst>
        </xdr:cNvPr>
        <xdr:cNvSpPr/>
      </xdr:nvSpPr>
      <xdr:spPr>
        <a:xfrm>
          <a:off x="8201025" y="1162050"/>
          <a:ext cx="1419225" cy="609600"/>
        </a:xfrm>
        <a:prstGeom prst="ellipse">
          <a:avLst/>
        </a:prstGeom>
        <a:noFill/>
        <a:ln>
          <a:solidFill>
            <a:srgbClr val="7030A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10</xdr:col>
      <xdr:colOff>304800</xdr:colOff>
      <xdr:row>5</xdr:row>
      <xdr:rowOff>76198</xdr:rowOff>
    </xdr:from>
    <xdr:to>
      <xdr:col>14</xdr:col>
      <xdr:colOff>466725</xdr:colOff>
      <xdr:row>17</xdr:row>
      <xdr:rowOff>28575</xdr:rowOff>
    </xdr:to>
    <xdr:sp macro="" textlink="">
      <xdr:nvSpPr>
        <xdr:cNvPr id="5" name="TextBox 4">
          <a:extLst>
            <a:ext uri="{FF2B5EF4-FFF2-40B4-BE49-F238E27FC236}">
              <a16:creationId xmlns:a16="http://schemas.microsoft.com/office/drawing/2014/main" id="{768BF8E5-7B6A-4400-AE71-9AD40B425BEC}"/>
            </a:ext>
          </a:extLst>
        </xdr:cNvPr>
        <xdr:cNvSpPr txBox="1"/>
      </xdr:nvSpPr>
      <xdr:spPr>
        <a:xfrm>
          <a:off x="5934075" y="2295523"/>
          <a:ext cx="3486150" cy="2238377"/>
        </a:xfrm>
        <a:prstGeom prst="rect">
          <a:avLst/>
        </a:prstGeom>
        <a:solidFill>
          <a:schemeClr val="lt1"/>
        </a:solidFill>
        <a:ln w="9525" cmpd="sng">
          <a:solidFill>
            <a:srgbClr val="7030A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a:lnSpc>
              <a:spcPct val="107000"/>
            </a:lnSpc>
            <a:spcBef>
              <a:spcPts val="0"/>
            </a:spcBef>
            <a:spcAft>
              <a:spcPts val="800"/>
            </a:spcAft>
          </a:pPr>
          <a:endParaRPr lang="en-US" sz="1100">
            <a:effectLst/>
            <a:latin typeface="Calibri" panose="020F0502020204030204" pitchFamily="34" charset="0"/>
            <a:ea typeface="Calibri" panose="020F0502020204030204" pitchFamily="34" charset="0"/>
            <a:cs typeface="Calibri" panose="020F0502020204030204" pitchFamily="34" charset="0"/>
          </a:endParaRPr>
        </a:p>
        <a:p>
          <a:pPr marL="0" marR="0">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Calibri" panose="020F0502020204030204" pitchFamily="34" charset="0"/>
            </a:rPr>
            <a:t>The Laplace Test with a score of </a:t>
          </a:r>
          <a:r>
            <a:rPr lang="en-US" sz="1100" b="1">
              <a:effectLst/>
              <a:latin typeface="Calibri" panose="020F0502020204030204" pitchFamily="34" charset="0"/>
              <a:ea typeface="Calibri" panose="020F0502020204030204" pitchFamily="34" charset="0"/>
              <a:cs typeface="Calibri" panose="020F0502020204030204" pitchFamily="34" charset="0"/>
            </a:rPr>
            <a:t>-0.8507 </a:t>
          </a:r>
          <a:r>
            <a:rPr lang="en-US" sz="1100">
              <a:effectLst/>
              <a:latin typeface="Calibri" panose="020F0502020204030204" pitchFamily="34" charset="0"/>
              <a:ea typeface="Calibri" panose="020F0502020204030204" pitchFamily="34" charset="0"/>
              <a:cs typeface="Calibri" panose="020F0502020204030204" pitchFamily="34" charset="0"/>
            </a:rPr>
            <a:t>indicates the trend of 34 landfalling hurricanes that impacted the continental United States during the June 1942* to November 1958 (16.5 years) trend period is </a:t>
          </a:r>
          <a:r>
            <a:rPr lang="en-US" sz="1100" b="1">
              <a:solidFill>
                <a:srgbClr val="00B050"/>
              </a:solidFill>
              <a:effectLst/>
              <a:latin typeface="Calibri" panose="020F0502020204030204" pitchFamily="34" charset="0"/>
              <a:ea typeface="Calibri" panose="020F0502020204030204" pitchFamily="34" charset="0"/>
              <a:cs typeface="Calibri" panose="020F0502020204030204" pitchFamily="34" charset="0"/>
            </a:rPr>
            <a:t>downward</a:t>
          </a:r>
          <a:r>
            <a:rPr lang="en-US" sz="1100">
              <a:effectLst/>
              <a:latin typeface="Calibri" panose="020F0502020204030204" pitchFamily="34" charset="0"/>
              <a:ea typeface="Calibri" panose="020F0502020204030204" pitchFamily="34" charset="0"/>
              <a:cs typeface="Calibri" panose="020F0502020204030204" pitchFamily="34" charset="0"/>
            </a:rPr>
            <a:t> with a statistical confidence of </a:t>
          </a:r>
          <a:r>
            <a:rPr lang="en-US" sz="1100" b="1">
              <a:effectLst/>
              <a:latin typeface="Calibri" panose="020F0502020204030204" pitchFamily="34" charset="0"/>
              <a:ea typeface="Calibri" panose="020F0502020204030204" pitchFamily="34" charset="0"/>
              <a:cs typeface="Calibri" panose="020F0502020204030204" pitchFamily="34" charset="0"/>
            </a:rPr>
            <a:t>60.5%</a:t>
          </a:r>
          <a:r>
            <a:rPr lang="en-US" sz="1100">
              <a:effectLst/>
              <a:latin typeface="Calibri" panose="020F0502020204030204" pitchFamily="34" charset="0"/>
              <a:ea typeface="Calibri" panose="020F0502020204030204" pitchFamily="34" charset="0"/>
              <a:cs typeface="Calibri" panose="020F0502020204030204" pitchFamily="34" charset="0"/>
            </a:rPr>
            <a:t>.  </a:t>
          </a:r>
          <a:endParaRPr lang="en-US" sz="1050">
            <a:effectLst/>
            <a:latin typeface="Calibri" panose="020F0502020204030204" pitchFamily="34" charset="0"/>
            <a:ea typeface="Calibri" panose="020F0502020204030204" pitchFamily="34" charset="0"/>
            <a:cs typeface="Times New Roman" panose="02020603050405020304" pitchFamily="18" charset="0"/>
          </a:endParaRPr>
        </a:p>
        <a:p>
          <a:pPr marL="0" marR="0">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Calibri" panose="020F0502020204030204" pitchFamily="34" charset="0"/>
            </a:rPr>
            <a:t>*In 1942, the US Navy donated 25 surplus radars to the National Weather Service (Weather Bureau at the time), marking the </a:t>
          </a:r>
          <a:r>
            <a:rPr lang="en-US" sz="1100" u="sng">
              <a:effectLst/>
              <a:latin typeface="Calibri" panose="020F0502020204030204" pitchFamily="34" charset="0"/>
              <a:ea typeface="Calibri" panose="020F0502020204030204" pitchFamily="34" charset="0"/>
              <a:cs typeface="Calibri" panose="020F0502020204030204" pitchFamily="34" charset="0"/>
            </a:rPr>
            <a:t>start of a US weather radar system</a:t>
          </a:r>
          <a:r>
            <a:rPr lang="en-US" sz="1100">
              <a:effectLst/>
              <a:latin typeface="Calibri" panose="020F0502020204030204" pitchFamily="34" charset="0"/>
              <a:ea typeface="Calibri" panose="020F0502020204030204" pitchFamily="34" charset="0"/>
              <a:cs typeface="Calibri" panose="020F0502020204030204" pitchFamily="34" charset="0"/>
            </a:rPr>
            <a:t>.</a:t>
          </a:r>
          <a:endParaRPr lang="en-US" sz="1100"/>
        </a:p>
      </xdr:txBody>
    </xdr:sp>
    <xdr:clientData/>
  </xdr:twoCellAnchor>
  <xdr:twoCellAnchor>
    <xdr:from>
      <xdr:col>12</xdr:col>
      <xdr:colOff>361950</xdr:colOff>
      <xdr:row>2</xdr:row>
      <xdr:rowOff>685800</xdr:rowOff>
    </xdr:from>
    <xdr:to>
      <xdr:col>13</xdr:col>
      <xdr:colOff>361949</xdr:colOff>
      <xdr:row>5</xdr:row>
      <xdr:rowOff>57149</xdr:rowOff>
    </xdr:to>
    <xdr:cxnSp macro="">
      <xdr:nvCxnSpPr>
        <xdr:cNvPr id="6" name="Straight Arrow Connector 5">
          <a:extLst>
            <a:ext uri="{FF2B5EF4-FFF2-40B4-BE49-F238E27FC236}">
              <a16:creationId xmlns:a16="http://schemas.microsoft.com/office/drawing/2014/main" id="{BABBA439-1CA2-40D7-BC8C-68C39CEEB2AB}"/>
            </a:ext>
          </a:extLst>
        </xdr:cNvPr>
        <xdr:cNvCxnSpPr/>
      </xdr:nvCxnSpPr>
      <xdr:spPr>
        <a:xfrm flipV="1">
          <a:off x="7686675" y="1752600"/>
          <a:ext cx="847724" cy="523874"/>
        </a:xfrm>
        <a:prstGeom prst="straightConnector1">
          <a:avLst/>
        </a:prstGeom>
        <a:ln>
          <a:solidFill>
            <a:srgbClr val="7030A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38100</xdr:colOff>
      <xdr:row>2</xdr:row>
      <xdr:rowOff>23812</xdr:rowOff>
    </xdr:from>
    <xdr:to>
      <xdr:col>23</xdr:col>
      <xdr:colOff>561975</xdr:colOff>
      <xdr:row>13</xdr:row>
      <xdr:rowOff>90487</xdr:rowOff>
    </xdr:to>
    <mc:AlternateContent xmlns:mc="http://schemas.openxmlformats.org/markup-compatibility/2006">
      <mc:Choice xmlns:cx1="http://schemas.microsoft.com/office/drawing/2015/9/8/chartex" Requires="cx1">
        <xdr:graphicFrame macro="">
          <xdr:nvGraphicFramePr>
            <xdr:cNvPr id="3" name="Chart 2">
              <a:extLst>
                <a:ext uri="{FF2B5EF4-FFF2-40B4-BE49-F238E27FC236}">
                  <a16:creationId xmlns:a16="http://schemas.microsoft.com/office/drawing/2014/main" id="{FA01E832-8DDC-4D94-8021-DE3644E4BDA6}"/>
                </a:ext>
              </a:extLst>
            </xdr:cNvPr>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1"/>
            </a:graphicData>
          </a:graphic>
        </xdr:graphicFrame>
      </mc:Choice>
      <mc:Fallback>
        <xdr:sp macro="" textlink="">
          <xdr:nvSpPr>
            <xdr:cNvPr id="0" name=""/>
            <xdr:cNvSpPr>
              <a:spLocks noTextEdit="1"/>
            </xdr:cNvSpPr>
          </xdr:nvSpPr>
          <xdr:spPr>
            <a:xfrm>
              <a:off x="10382250" y="1090612"/>
              <a:ext cx="4791075" cy="2743200"/>
            </a:xfrm>
            <a:prstGeom prst="rect">
              <a:avLst/>
            </a:prstGeom>
            <a:solidFill>
              <a:prstClr val="white"/>
            </a:solidFill>
            <a:ln w="1">
              <a:solidFill>
                <a:prstClr val="green"/>
              </a:solidFill>
            </a:ln>
          </xdr:spPr>
          <xdr:txBody>
            <a:bodyPr vertOverflow="clip" horzOverflow="clip"/>
            <a:lstStyle/>
            <a:p>
              <a:r>
                <a:rPr lang="en-US" sz="1100"/>
                <a:t>This chart isn't available in your version of Excel.
Editing this shape or saving this workbook into a different file format will permanently break the chart.</a:t>
              </a:r>
            </a:p>
          </xdr:txBody>
        </xdr:sp>
      </mc:Fallback>
    </mc:AlternateContent>
    <xdr:clientData/>
  </xdr:twoCellAnchor>
  <xdr:twoCellAnchor>
    <xdr:from>
      <xdr:col>16</xdr:col>
      <xdr:colOff>38099</xdr:colOff>
      <xdr:row>14</xdr:row>
      <xdr:rowOff>9525</xdr:rowOff>
    </xdr:from>
    <xdr:to>
      <xdr:col>23</xdr:col>
      <xdr:colOff>552450</xdr:colOff>
      <xdr:row>28</xdr:row>
      <xdr:rowOff>85725</xdr:rowOff>
    </xdr:to>
    <mc:AlternateContent xmlns:mc="http://schemas.openxmlformats.org/markup-compatibility/2006">
      <mc:Choice xmlns:cx1="http://schemas.microsoft.com/office/drawing/2015/9/8/chartex" Requires="cx1">
        <xdr:graphicFrame macro="">
          <xdr:nvGraphicFramePr>
            <xdr:cNvPr id="7" name="Chart 6">
              <a:extLst>
                <a:ext uri="{FF2B5EF4-FFF2-40B4-BE49-F238E27FC236}">
                  <a16:creationId xmlns:a16="http://schemas.microsoft.com/office/drawing/2014/main" id="{C6E89FFD-79B0-4F71-A41D-3EDC2F9505B7}"/>
                </a:ext>
              </a:extLst>
            </xdr:cNvPr>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2"/>
            </a:graphicData>
          </a:graphic>
        </xdr:graphicFrame>
      </mc:Choice>
      <mc:Fallback>
        <xdr:sp macro="" textlink="">
          <xdr:nvSpPr>
            <xdr:cNvPr id="0" name=""/>
            <xdr:cNvSpPr>
              <a:spLocks noTextEdit="1"/>
            </xdr:cNvSpPr>
          </xdr:nvSpPr>
          <xdr:spPr>
            <a:xfrm>
              <a:off x="10382249" y="3943350"/>
              <a:ext cx="4781551" cy="2743200"/>
            </a:xfrm>
            <a:prstGeom prst="rect">
              <a:avLst/>
            </a:prstGeom>
            <a:solidFill>
              <a:prstClr val="white"/>
            </a:solidFill>
            <a:ln w="1">
              <a:solidFill>
                <a:prstClr val="green"/>
              </a:solidFill>
            </a:ln>
          </xdr:spPr>
          <xdr:txBody>
            <a:bodyPr vertOverflow="clip" horzOverflow="clip"/>
            <a:lstStyle/>
            <a:p>
              <a:r>
                <a:rPr lang="en-US" sz="1100"/>
                <a:t>This chart isn't available in your version of Excel.
Editing this shape or saving this workbook into a different file format will permanently break the chart.</a:t>
              </a:r>
            </a:p>
          </xdr:txBody>
        </xdr:sp>
      </mc:Fallback>
    </mc:AlternateContent>
    <xdr:clientData/>
  </xdr:twoCellAnchor>
  <xdr:twoCellAnchor>
    <xdr:from>
      <xdr:col>15</xdr:col>
      <xdr:colOff>609599</xdr:colOff>
      <xdr:row>30</xdr:row>
      <xdr:rowOff>0</xdr:rowOff>
    </xdr:from>
    <xdr:to>
      <xdr:col>23</xdr:col>
      <xdr:colOff>561975</xdr:colOff>
      <xdr:row>44</xdr:row>
      <xdr:rowOff>76200</xdr:rowOff>
    </xdr:to>
    <mc:AlternateContent xmlns:mc="http://schemas.openxmlformats.org/markup-compatibility/2006">
      <mc:Choice xmlns:cx1="http://schemas.microsoft.com/office/drawing/2015/9/8/chartex" Requires="cx1">
        <xdr:graphicFrame macro="">
          <xdr:nvGraphicFramePr>
            <xdr:cNvPr id="8" name="Chart 7">
              <a:extLst>
                <a:ext uri="{FF2B5EF4-FFF2-40B4-BE49-F238E27FC236}">
                  <a16:creationId xmlns:a16="http://schemas.microsoft.com/office/drawing/2014/main" id="{E8DC66B1-48D4-41E3-9EA5-552E86D7215C}"/>
                </a:ext>
              </a:extLst>
            </xdr:cNvPr>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3"/>
            </a:graphicData>
          </a:graphic>
        </xdr:graphicFrame>
      </mc:Choice>
      <mc:Fallback>
        <xdr:sp macro="" textlink="">
          <xdr:nvSpPr>
            <xdr:cNvPr id="0" name=""/>
            <xdr:cNvSpPr>
              <a:spLocks noTextEdit="1"/>
            </xdr:cNvSpPr>
          </xdr:nvSpPr>
          <xdr:spPr>
            <a:xfrm>
              <a:off x="10344149" y="6981825"/>
              <a:ext cx="4829176" cy="2743200"/>
            </a:xfrm>
            <a:prstGeom prst="rect">
              <a:avLst/>
            </a:prstGeom>
            <a:solidFill>
              <a:prstClr val="white"/>
            </a:solidFill>
            <a:ln w="1">
              <a:solidFill>
                <a:prstClr val="green"/>
              </a:solidFill>
            </a:ln>
          </xdr:spPr>
          <xdr:txBody>
            <a:bodyPr vertOverflow="clip" horzOverflow="clip"/>
            <a:lstStyle/>
            <a:p>
              <a:r>
                <a:rPr lang="en-US" sz="1100"/>
                <a:t>This chart isn't available in your version of Excel.
Editing this shape or saving this workbook into a different file format will permanently break the chart.</a:t>
              </a:r>
            </a:p>
          </xdr:txBody>
        </xdr:sp>
      </mc:Fallback>
    </mc:AlternateContent>
    <xdr:clientData/>
  </xdr:twoCellAnchor>
</xdr:wsDr>
</file>

<file path=xl/drawings/drawing16.xml><?xml version="1.0" encoding="utf-8"?>
<xdr:wsDr xmlns:xdr="http://schemas.openxmlformats.org/drawingml/2006/spreadsheetDrawing" xmlns:a="http://schemas.openxmlformats.org/drawingml/2006/main">
  <xdr:twoCellAnchor>
    <xdr:from>
      <xdr:col>13</xdr:col>
      <xdr:colOff>28575</xdr:colOff>
      <xdr:row>2</xdr:row>
      <xdr:rowOff>95250</xdr:rowOff>
    </xdr:from>
    <xdr:to>
      <xdr:col>14</xdr:col>
      <xdr:colOff>666750</xdr:colOff>
      <xdr:row>2</xdr:row>
      <xdr:rowOff>704850</xdr:rowOff>
    </xdr:to>
    <xdr:sp macro="" textlink="">
      <xdr:nvSpPr>
        <xdr:cNvPr id="2" name="Oval 1">
          <a:extLst>
            <a:ext uri="{FF2B5EF4-FFF2-40B4-BE49-F238E27FC236}">
              <a16:creationId xmlns:a16="http://schemas.microsoft.com/office/drawing/2014/main" id="{99093291-9F9A-471A-AFBE-7527935B7865}"/>
            </a:ext>
          </a:extLst>
        </xdr:cNvPr>
        <xdr:cNvSpPr/>
      </xdr:nvSpPr>
      <xdr:spPr>
        <a:xfrm>
          <a:off x="8201025" y="1162050"/>
          <a:ext cx="1419225" cy="609600"/>
        </a:xfrm>
        <a:prstGeom prst="ellipse">
          <a:avLst/>
        </a:prstGeom>
        <a:noFill/>
        <a:ln>
          <a:solidFill>
            <a:srgbClr val="7030A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10</xdr:col>
      <xdr:colOff>257175</xdr:colOff>
      <xdr:row>5</xdr:row>
      <xdr:rowOff>47624</xdr:rowOff>
    </xdr:from>
    <xdr:to>
      <xdr:col>14</xdr:col>
      <xdr:colOff>419100</xdr:colOff>
      <xdr:row>16</xdr:row>
      <xdr:rowOff>142875</xdr:rowOff>
    </xdr:to>
    <xdr:sp macro="" textlink="">
      <xdr:nvSpPr>
        <xdr:cNvPr id="5" name="TextBox 4">
          <a:extLst>
            <a:ext uri="{FF2B5EF4-FFF2-40B4-BE49-F238E27FC236}">
              <a16:creationId xmlns:a16="http://schemas.microsoft.com/office/drawing/2014/main" id="{A7A8F209-0F8B-40DE-9624-A873F0A1EDF2}"/>
            </a:ext>
          </a:extLst>
        </xdr:cNvPr>
        <xdr:cNvSpPr txBox="1"/>
      </xdr:nvSpPr>
      <xdr:spPr>
        <a:xfrm>
          <a:off x="5886450" y="2266949"/>
          <a:ext cx="3486150" cy="2190751"/>
        </a:xfrm>
        <a:prstGeom prst="rect">
          <a:avLst/>
        </a:prstGeom>
        <a:solidFill>
          <a:schemeClr val="lt1"/>
        </a:solidFill>
        <a:ln w="9525" cmpd="sng">
          <a:solidFill>
            <a:srgbClr val="7030A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b="0"/>
        </a:p>
        <a:p>
          <a:pPr marL="0" marR="0">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Calibri" panose="020F0502020204030204" pitchFamily="34" charset="0"/>
            </a:rPr>
            <a:t>The Laplace Test with a trend score of </a:t>
          </a:r>
          <a:r>
            <a:rPr lang="en-US" sz="1100" b="1">
              <a:effectLst/>
              <a:latin typeface="Calibri" panose="020F0502020204030204" pitchFamily="34" charset="0"/>
              <a:ea typeface="Calibri" panose="020F0502020204030204" pitchFamily="34" charset="0"/>
              <a:cs typeface="Calibri" panose="020F0502020204030204" pitchFamily="34" charset="0"/>
            </a:rPr>
            <a:t>-1.0793</a:t>
          </a:r>
          <a:r>
            <a:rPr lang="en-US" sz="1100">
              <a:effectLst/>
              <a:latin typeface="Calibri" panose="020F0502020204030204" pitchFamily="34" charset="0"/>
              <a:ea typeface="Calibri" panose="020F0502020204030204" pitchFamily="34" charset="0"/>
              <a:cs typeface="Calibri" panose="020F0502020204030204" pitchFamily="34" charset="0"/>
            </a:rPr>
            <a:t> indicates the trend of 26 landfalling hurricanes that impacted the continental United States during the June 1959* to November 1976 (17.5 years) trend period is </a:t>
          </a:r>
          <a:r>
            <a:rPr lang="en-US" sz="1100" b="1">
              <a:solidFill>
                <a:srgbClr val="00B050"/>
              </a:solidFill>
              <a:effectLst/>
              <a:latin typeface="Calibri" panose="020F0502020204030204" pitchFamily="34" charset="0"/>
              <a:ea typeface="Calibri" panose="020F0502020204030204" pitchFamily="34" charset="0"/>
              <a:cs typeface="Calibri" panose="020F0502020204030204" pitchFamily="34" charset="0"/>
            </a:rPr>
            <a:t>downward</a:t>
          </a:r>
          <a:r>
            <a:rPr lang="en-US" sz="1100">
              <a:effectLst/>
              <a:latin typeface="Calibri" panose="020F0502020204030204" pitchFamily="34" charset="0"/>
              <a:ea typeface="Calibri" panose="020F0502020204030204" pitchFamily="34" charset="0"/>
              <a:cs typeface="Calibri" panose="020F0502020204030204" pitchFamily="34" charset="0"/>
            </a:rPr>
            <a:t> with a statistical confidence of </a:t>
          </a:r>
          <a:r>
            <a:rPr lang="en-US" sz="1100" b="1">
              <a:effectLst/>
              <a:latin typeface="Calibri" panose="020F0502020204030204" pitchFamily="34" charset="0"/>
              <a:ea typeface="Calibri" panose="020F0502020204030204" pitchFamily="34" charset="0"/>
              <a:cs typeface="Calibri" panose="020F0502020204030204" pitchFamily="34" charset="0"/>
            </a:rPr>
            <a:t>72.0%</a:t>
          </a:r>
          <a:r>
            <a:rPr lang="en-US" sz="1100">
              <a:effectLst/>
              <a:latin typeface="Calibri" panose="020F0502020204030204" pitchFamily="34" charset="0"/>
              <a:ea typeface="Calibri" panose="020F0502020204030204" pitchFamily="34" charset="0"/>
              <a:cs typeface="Calibri" panose="020F0502020204030204" pitchFamily="34" charset="0"/>
            </a:rPr>
            <a:t>.  </a:t>
          </a:r>
          <a:endParaRPr lang="en-US" sz="1050">
            <a:effectLst/>
            <a:latin typeface="Calibri" panose="020F0502020204030204" pitchFamily="34" charset="0"/>
            <a:ea typeface="Calibri" panose="020F0502020204030204" pitchFamily="34" charset="0"/>
            <a:cs typeface="Times New Roman" panose="02020603050405020304" pitchFamily="18" charset="0"/>
          </a:endParaRPr>
        </a:p>
        <a:p>
          <a:pPr marL="0" marR="0">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Calibri" panose="020F0502020204030204" pitchFamily="34" charset="0"/>
            </a:rPr>
            <a:t>*Using refined technology, in 1959, the National Weather Service (NWS) began rolling out </a:t>
          </a:r>
          <a:r>
            <a:rPr lang="en-US" sz="1100" u="none">
              <a:effectLst/>
              <a:latin typeface="Calibri" panose="020F0502020204030204" pitchFamily="34" charset="0"/>
              <a:ea typeface="Calibri" panose="020F0502020204030204" pitchFamily="34" charset="0"/>
              <a:cs typeface="Calibri" panose="020F0502020204030204" pitchFamily="34" charset="0"/>
            </a:rPr>
            <a:t>its first </a:t>
          </a:r>
          <a:r>
            <a:rPr lang="en-US" sz="1100" u="sng">
              <a:effectLst/>
              <a:latin typeface="Calibri" panose="020F0502020204030204" pitchFamily="34" charset="0"/>
              <a:ea typeface="Calibri" panose="020F0502020204030204" pitchFamily="34" charset="0"/>
              <a:cs typeface="Calibri" panose="020F0502020204030204" pitchFamily="34" charset="0"/>
            </a:rPr>
            <a:t>network of radars</a:t>
          </a:r>
          <a:r>
            <a:rPr lang="en-US" sz="1100">
              <a:effectLst/>
              <a:latin typeface="Calibri" panose="020F0502020204030204" pitchFamily="34" charset="0"/>
              <a:ea typeface="Calibri" panose="020F0502020204030204" pitchFamily="34" charset="0"/>
              <a:cs typeface="Calibri" panose="020F0502020204030204" pitchFamily="34" charset="0"/>
            </a:rPr>
            <a:t> dedicated to a national warning network.  </a:t>
          </a:r>
          <a:endParaRPr lang="en-US" sz="1050">
            <a:effectLst/>
            <a:latin typeface="Calibri" panose="020F0502020204030204" pitchFamily="34" charset="0"/>
            <a:ea typeface="Calibri" panose="020F0502020204030204" pitchFamily="34" charset="0"/>
            <a:cs typeface="Times New Roman" panose="02020603050405020304" pitchFamily="18" charset="0"/>
          </a:endParaRPr>
        </a:p>
        <a:p>
          <a:endParaRPr lang="en-US" sz="1100"/>
        </a:p>
      </xdr:txBody>
    </xdr:sp>
    <xdr:clientData/>
  </xdr:twoCellAnchor>
  <xdr:twoCellAnchor>
    <xdr:from>
      <xdr:col>12</xdr:col>
      <xdr:colOff>314325</xdr:colOff>
      <xdr:row>2</xdr:row>
      <xdr:rowOff>657225</xdr:rowOff>
    </xdr:from>
    <xdr:to>
      <xdr:col>13</xdr:col>
      <xdr:colOff>314324</xdr:colOff>
      <xdr:row>5</xdr:row>
      <xdr:rowOff>28574</xdr:rowOff>
    </xdr:to>
    <xdr:cxnSp macro="">
      <xdr:nvCxnSpPr>
        <xdr:cNvPr id="6" name="Straight Arrow Connector 5">
          <a:extLst>
            <a:ext uri="{FF2B5EF4-FFF2-40B4-BE49-F238E27FC236}">
              <a16:creationId xmlns:a16="http://schemas.microsoft.com/office/drawing/2014/main" id="{66B8049D-72B9-4294-8117-48F71A505D6C}"/>
            </a:ext>
          </a:extLst>
        </xdr:cNvPr>
        <xdr:cNvCxnSpPr/>
      </xdr:nvCxnSpPr>
      <xdr:spPr>
        <a:xfrm flipV="1">
          <a:off x="7639050" y="1724025"/>
          <a:ext cx="847724" cy="523874"/>
        </a:xfrm>
        <a:prstGeom prst="straightConnector1">
          <a:avLst/>
        </a:prstGeom>
        <a:ln>
          <a:solidFill>
            <a:srgbClr val="7030A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19051</xdr:colOff>
      <xdr:row>2</xdr:row>
      <xdr:rowOff>23812</xdr:rowOff>
    </xdr:from>
    <xdr:to>
      <xdr:col>23</xdr:col>
      <xdr:colOff>533401</xdr:colOff>
      <xdr:row>13</xdr:row>
      <xdr:rowOff>90487</xdr:rowOff>
    </xdr:to>
    <mc:AlternateContent xmlns:mc="http://schemas.openxmlformats.org/markup-compatibility/2006">
      <mc:Choice xmlns:cx1="http://schemas.microsoft.com/office/drawing/2015/9/8/chartex" Requires="cx1">
        <xdr:graphicFrame macro="">
          <xdr:nvGraphicFramePr>
            <xdr:cNvPr id="3" name="Chart 2">
              <a:extLst>
                <a:ext uri="{FF2B5EF4-FFF2-40B4-BE49-F238E27FC236}">
                  <a16:creationId xmlns:a16="http://schemas.microsoft.com/office/drawing/2014/main" id="{28E20EC3-1FD2-41D7-85A3-4B66DDC3EE21}"/>
                </a:ext>
              </a:extLst>
            </xdr:cNvPr>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1"/>
            </a:graphicData>
          </a:graphic>
        </xdr:graphicFrame>
      </mc:Choice>
      <mc:Fallback>
        <xdr:sp macro="" textlink="">
          <xdr:nvSpPr>
            <xdr:cNvPr id="0" name=""/>
            <xdr:cNvSpPr>
              <a:spLocks noTextEdit="1"/>
            </xdr:cNvSpPr>
          </xdr:nvSpPr>
          <xdr:spPr>
            <a:xfrm>
              <a:off x="10363201" y="1090612"/>
              <a:ext cx="4781550" cy="2743200"/>
            </a:xfrm>
            <a:prstGeom prst="rect">
              <a:avLst/>
            </a:prstGeom>
            <a:solidFill>
              <a:prstClr val="white"/>
            </a:solidFill>
            <a:ln w="1">
              <a:solidFill>
                <a:prstClr val="green"/>
              </a:solidFill>
            </a:ln>
          </xdr:spPr>
          <xdr:txBody>
            <a:bodyPr vertOverflow="clip" horzOverflow="clip"/>
            <a:lstStyle/>
            <a:p>
              <a:r>
                <a:rPr lang="en-US" sz="1100"/>
                <a:t>This chart isn't available in your version of Excel.
Editing this shape or saving this workbook into a different file format will permanently break the chart.</a:t>
              </a:r>
            </a:p>
          </xdr:txBody>
        </xdr:sp>
      </mc:Fallback>
    </mc:AlternateContent>
    <xdr:clientData/>
  </xdr:twoCellAnchor>
  <xdr:twoCellAnchor>
    <xdr:from>
      <xdr:col>15</xdr:col>
      <xdr:colOff>609599</xdr:colOff>
      <xdr:row>14</xdr:row>
      <xdr:rowOff>0</xdr:rowOff>
    </xdr:from>
    <xdr:to>
      <xdr:col>23</xdr:col>
      <xdr:colOff>552450</xdr:colOff>
      <xdr:row>28</xdr:row>
      <xdr:rowOff>76200</xdr:rowOff>
    </xdr:to>
    <mc:AlternateContent xmlns:mc="http://schemas.openxmlformats.org/markup-compatibility/2006">
      <mc:Choice xmlns:cx1="http://schemas.microsoft.com/office/drawing/2015/9/8/chartex" Requires="cx1">
        <xdr:graphicFrame macro="">
          <xdr:nvGraphicFramePr>
            <xdr:cNvPr id="8" name="Chart 7">
              <a:extLst>
                <a:ext uri="{FF2B5EF4-FFF2-40B4-BE49-F238E27FC236}">
                  <a16:creationId xmlns:a16="http://schemas.microsoft.com/office/drawing/2014/main" id="{54000082-42E9-495B-887C-B843B2048090}"/>
                </a:ext>
              </a:extLst>
            </xdr:cNvPr>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2"/>
            </a:graphicData>
          </a:graphic>
        </xdr:graphicFrame>
      </mc:Choice>
      <mc:Fallback>
        <xdr:sp macro="" textlink="">
          <xdr:nvSpPr>
            <xdr:cNvPr id="0" name=""/>
            <xdr:cNvSpPr>
              <a:spLocks noTextEdit="1"/>
            </xdr:cNvSpPr>
          </xdr:nvSpPr>
          <xdr:spPr>
            <a:xfrm>
              <a:off x="10344149" y="3933825"/>
              <a:ext cx="4819651" cy="2743200"/>
            </a:xfrm>
            <a:prstGeom prst="rect">
              <a:avLst/>
            </a:prstGeom>
            <a:solidFill>
              <a:prstClr val="white"/>
            </a:solidFill>
            <a:ln w="1">
              <a:solidFill>
                <a:prstClr val="green"/>
              </a:solidFill>
            </a:ln>
          </xdr:spPr>
          <xdr:txBody>
            <a:bodyPr vertOverflow="clip" horzOverflow="clip"/>
            <a:lstStyle/>
            <a:p>
              <a:r>
                <a:rPr lang="en-US" sz="1100"/>
                <a:t>This chart isn't available in your version of Excel.
Editing this shape or saving this workbook into a different file format will permanently break the chart.</a:t>
              </a:r>
            </a:p>
          </xdr:txBody>
        </xdr:sp>
      </mc:Fallback>
    </mc:AlternateContent>
    <xdr:clientData/>
  </xdr:twoCellAnchor>
  <xdr:twoCellAnchor>
    <xdr:from>
      <xdr:col>16</xdr:col>
      <xdr:colOff>0</xdr:colOff>
      <xdr:row>30</xdr:row>
      <xdr:rowOff>0</xdr:rowOff>
    </xdr:from>
    <xdr:to>
      <xdr:col>23</xdr:col>
      <xdr:colOff>581025</xdr:colOff>
      <xdr:row>44</xdr:row>
      <xdr:rowOff>76200</xdr:rowOff>
    </xdr:to>
    <mc:AlternateContent xmlns:mc="http://schemas.openxmlformats.org/markup-compatibility/2006">
      <mc:Choice xmlns:cx1="http://schemas.microsoft.com/office/drawing/2015/9/8/chartex" Requires="cx1">
        <xdr:graphicFrame macro="">
          <xdr:nvGraphicFramePr>
            <xdr:cNvPr id="9" name="Chart 8">
              <a:extLst>
                <a:ext uri="{FF2B5EF4-FFF2-40B4-BE49-F238E27FC236}">
                  <a16:creationId xmlns:a16="http://schemas.microsoft.com/office/drawing/2014/main" id="{A39CD530-6CF7-4281-97E7-C0BB40B01CAC}"/>
                </a:ext>
              </a:extLst>
            </xdr:cNvPr>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3"/>
            </a:graphicData>
          </a:graphic>
        </xdr:graphicFrame>
      </mc:Choice>
      <mc:Fallback>
        <xdr:sp macro="" textlink="">
          <xdr:nvSpPr>
            <xdr:cNvPr id="0" name=""/>
            <xdr:cNvSpPr>
              <a:spLocks noTextEdit="1"/>
            </xdr:cNvSpPr>
          </xdr:nvSpPr>
          <xdr:spPr>
            <a:xfrm>
              <a:off x="10344150" y="6981825"/>
              <a:ext cx="4848225" cy="2743200"/>
            </a:xfrm>
            <a:prstGeom prst="rect">
              <a:avLst/>
            </a:prstGeom>
            <a:solidFill>
              <a:prstClr val="white"/>
            </a:solidFill>
            <a:ln w="1">
              <a:solidFill>
                <a:prstClr val="green"/>
              </a:solidFill>
            </a:ln>
          </xdr:spPr>
          <xdr:txBody>
            <a:bodyPr vertOverflow="clip" horzOverflow="clip"/>
            <a:lstStyle/>
            <a:p>
              <a:r>
                <a:rPr lang="en-US" sz="1100"/>
                <a:t>This chart isn't available in your version of Excel.
Editing this shape or saving this workbook into a different file format will permanently break the chart.</a:t>
              </a:r>
            </a:p>
          </xdr:txBody>
        </xdr:sp>
      </mc:Fallback>
    </mc:AlternateContent>
    <xdr:clientData/>
  </xdr:twoCellAnchor>
</xdr:wsDr>
</file>

<file path=xl/drawings/drawing17.xml><?xml version="1.0" encoding="utf-8"?>
<xdr:wsDr xmlns:xdr="http://schemas.openxmlformats.org/drawingml/2006/spreadsheetDrawing" xmlns:a="http://schemas.openxmlformats.org/drawingml/2006/main">
  <xdr:twoCellAnchor>
    <xdr:from>
      <xdr:col>13</xdr:col>
      <xdr:colOff>28575</xdr:colOff>
      <xdr:row>2</xdr:row>
      <xdr:rowOff>95250</xdr:rowOff>
    </xdr:from>
    <xdr:to>
      <xdr:col>14</xdr:col>
      <xdr:colOff>666750</xdr:colOff>
      <xdr:row>2</xdr:row>
      <xdr:rowOff>704850</xdr:rowOff>
    </xdr:to>
    <xdr:sp macro="" textlink="">
      <xdr:nvSpPr>
        <xdr:cNvPr id="2" name="Oval 1">
          <a:extLst>
            <a:ext uri="{FF2B5EF4-FFF2-40B4-BE49-F238E27FC236}">
              <a16:creationId xmlns:a16="http://schemas.microsoft.com/office/drawing/2014/main" id="{57B1B67D-C71E-41E3-8FD9-DA3EBFB43467}"/>
            </a:ext>
          </a:extLst>
        </xdr:cNvPr>
        <xdr:cNvSpPr/>
      </xdr:nvSpPr>
      <xdr:spPr>
        <a:xfrm>
          <a:off x="8201025" y="1162050"/>
          <a:ext cx="1419225" cy="609600"/>
        </a:xfrm>
        <a:prstGeom prst="ellipse">
          <a:avLst/>
        </a:prstGeom>
        <a:noFill/>
        <a:ln>
          <a:solidFill>
            <a:srgbClr val="7030A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10</xdr:col>
      <xdr:colOff>257175</xdr:colOff>
      <xdr:row>5</xdr:row>
      <xdr:rowOff>57149</xdr:rowOff>
    </xdr:from>
    <xdr:to>
      <xdr:col>14</xdr:col>
      <xdr:colOff>419100</xdr:colOff>
      <xdr:row>17</xdr:row>
      <xdr:rowOff>114299</xdr:rowOff>
    </xdr:to>
    <xdr:sp macro="" textlink="">
      <xdr:nvSpPr>
        <xdr:cNvPr id="6" name="TextBox 5">
          <a:extLst>
            <a:ext uri="{FF2B5EF4-FFF2-40B4-BE49-F238E27FC236}">
              <a16:creationId xmlns:a16="http://schemas.microsoft.com/office/drawing/2014/main" id="{9FB66660-D4FD-4806-B37A-0CA48A885C73}"/>
            </a:ext>
          </a:extLst>
        </xdr:cNvPr>
        <xdr:cNvSpPr txBox="1"/>
      </xdr:nvSpPr>
      <xdr:spPr>
        <a:xfrm>
          <a:off x="5886450" y="2276474"/>
          <a:ext cx="3486150" cy="2343150"/>
        </a:xfrm>
        <a:prstGeom prst="rect">
          <a:avLst/>
        </a:prstGeom>
        <a:solidFill>
          <a:schemeClr val="lt1"/>
        </a:solidFill>
        <a:ln w="9525" cmpd="sng">
          <a:solidFill>
            <a:srgbClr val="7030A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b="0"/>
        </a:p>
        <a:p>
          <a:pPr marL="0" marR="0">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Calibri" panose="020F0502020204030204" pitchFamily="34" charset="0"/>
            </a:rPr>
            <a:t>The Laplace Test with a trend score of </a:t>
          </a:r>
          <a:r>
            <a:rPr lang="en-US" sz="1100" b="1">
              <a:effectLst/>
              <a:latin typeface="Calibri" panose="020F0502020204030204" pitchFamily="34" charset="0"/>
              <a:ea typeface="Calibri" panose="020F0502020204030204" pitchFamily="34" charset="0"/>
              <a:cs typeface="Calibri" panose="020F0502020204030204" pitchFamily="34" charset="0"/>
            </a:rPr>
            <a:t>+0.6352</a:t>
          </a:r>
          <a:r>
            <a:rPr lang="en-US" sz="1100">
              <a:effectLst/>
              <a:latin typeface="Calibri" panose="020F0502020204030204" pitchFamily="34" charset="0"/>
              <a:ea typeface="Calibri" panose="020F0502020204030204" pitchFamily="34" charset="0"/>
              <a:cs typeface="Calibri" panose="020F0502020204030204" pitchFamily="34" charset="0"/>
            </a:rPr>
            <a:t> indicates the trend of 21 landfalling hurricanes that impacted the continental United States during the June 1977* to November 1991 (14.5 years) trend period is </a:t>
          </a:r>
          <a:r>
            <a:rPr lang="en-US" sz="1100" b="1">
              <a:solidFill>
                <a:srgbClr val="FF0000"/>
              </a:solidFill>
              <a:effectLst/>
              <a:latin typeface="Calibri" panose="020F0502020204030204" pitchFamily="34" charset="0"/>
              <a:ea typeface="Calibri" panose="020F0502020204030204" pitchFamily="34" charset="0"/>
              <a:cs typeface="Calibri" panose="020F0502020204030204" pitchFamily="34" charset="0"/>
            </a:rPr>
            <a:t>upward</a:t>
          </a:r>
          <a:r>
            <a:rPr lang="en-US" sz="1100">
              <a:effectLst/>
              <a:latin typeface="Calibri" panose="020F0502020204030204" pitchFamily="34" charset="0"/>
              <a:ea typeface="Calibri" panose="020F0502020204030204" pitchFamily="34" charset="0"/>
              <a:cs typeface="Calibri" panose="020F0502020204030204" pitchFamily="34" charset="0"/>
            </a:rPr>
            <a:t> with a statistical confidence of </a:t>
          </a:r>
          <a:r>
            <a:rPr lang="en-US" sz="1100" b="1">
              <a:effectLst/>
              <a:latin typeface="Calibri" panose="020F0502020204030204" pitchFamily="34" charset="0"/>
              <a:ea typeface="Calibri" panose="020F0502020204030204" pitchFamily="34" charset="0"/>
              <a:cs typeface="Calibri" panose="020F0502020204030204" pitchFamily="34" charset="0"/>
            </a:rPr>
            <a:t>47.5%</a:t>
          </a:r>
          <a:r>
            <a:rPr lang="en-US" sz="1100">
              <a:effectLst/>
              <a:latin typeface="Calibri" panose="020F0502020204030204" pitchFamily="34" charset="0"/>
              <a:ea typeface="Calibri" panose="020F0502020204030204" pitchFamily="34" charset="0"/>
              <a:cs typeface="Calibri" panose="020F0502020204030204" pitchFamily="34" charset="0"/>
            </a:rPr>
            <a:t>.  </a:t>
          </a:r>
          <a:endParaRPr lang="en-US" sz="1050">
            <a:effectLst/>
            <a:latin typeface="Calibri" panose="020F0502020204030204" pitchFamily="34" charset="0"/>
            <a:ea typeface="Calibri" panose="020F0502020204030204" pitchFamily="34" charset="0"/>
            <a:cs typeface="Times New Roman" panose="02020603050405020304" pitchFamily="18" charset="0"/>
          </a:endParaRPr>
        </a:p>
        <a:p>
          <a:pPr marL="0" marR="0">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Calibri" panose="020F0502020204030204" pitchFamily="34" charset="0"/>
            </a:rPr>
            <a:t>*Beginning in 1977, the </a:t>
          </a:r>
          <a:r>
            <a:rPr lang="en-US" sz="1100" u="sng">
              <a:effectLst/>
              <a:latin typeface="Calibri" panose="020F0502020204030204" pitchFamily="34" charset="0"/>
              <a:ea typeface="Calibri" panose="020F0502020204030204" pitchFamily="34" charset="0"/>
              <a:cs typeface="Calibri" panose="020F0502020204030204" pitchFamily="34" charset="0"/>
            </a:rPr>
            <a:t>Weather Surveillance Radars designed in 1974</a:t>
          </a:r>
          <a:r>
            <a:rPr lang="en-US" sz="1100">
              <a:effectLst/>
              <a:latin typeface="Calibri" panose="020F0502020204030204" pitchFamily="34" charset="0"/>
              <a:ea typeface="Calibri" panose="020F0502020204030204" pitchFamily="34" charset="0"/>
              <a:cs typeface="Calibri" panose="020F0502020204030204" pitchFamily="34" charset="0"/>
            </a:rPr>
            <a:t> (WSR-74) supplemented and replaced the older radars.  These radars provided similar data but with newer and more reliable components.</a:t>
          </a:r>
          <a:endParaRPr lang="en-US" sz="1050">
            <a:effectLst/>
            <a:latin typeface="Calibri" panose="020F0502020204030204" pitchFamily="34" charset="0"/>
            <a:ea typeface="Calibri" panose="020F0502020204030204" pitchFamily="34" charset="0"/>
            <a:cs typeface="Times New Roman" panose="02020603050405020304" pitchFamily="18" charset="0"/>
          </a:endParaRPr>
        </a:p>
        <a:p>
          <a:endParaRPr lang="en-US" sz="1100"/>
        </a:p>
      </xdr:txBody>
    </xdr:sp>
    <xdr:clientData/>
  </xdr:twoCellAnchor>
  <xdr:twoCellAnchor>
    <xdr:from>
      <xdr:col>12</xdr:col>
      <xdr:colOff>314325</xdr:colOff>
      <xdr:row>2</xdr:row>
      <xdr:rowOff>666750</xdr:rowOff>
    </xdr:from>
    <xdr:to>
      <xdr:col>13</xdr:col>
      <xdr:colOff>314324</xdr:colOff>
      <xdr:row>5</xdr:row>
      <xdr:rowOff>38099</xdr:rowOff>
    </xdr:to>
    <xdr:cxnSp macro="">
      <xdr:nvCxnSpPr>
        <xdr:cNvPr id="7" name="Straight Arrow Connector 6">
          <a:extLst>
            <a:ext uri="{FF2B5EF4-FFF2-40B4-BE49-F238E27FC236}">
              <a16:creationId xmlns:a16="http://schemas.microsoft.com/office/drawing/2014/main" id="{49659CF6-A3A2-4C3D-899F-2035A0C1F5E4}"/>
            </a:ext>
          </a:extLst>
        </xdr:cNvPr>
        <xdr:cNvCxnSpPr/>
      </xdr:nvCxnSpPr>
      <xdr:spPr>
        <a:xfrm flipV="1">
          <a:off x="7639050" y="1733550"/>
          <a:ext cx="847724" cy="523874"/>
        </a:xfrm>
        <a:prstGeom prst="straightConnector1">
          <a:avLst/>
        </a:prstGeom>
        <a:ln>
          <a:solidFill>
            <a:srgbClr val="7030A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19049</xdr:colOff>
      <xdr:row>2</xdr:row>
      <xdr:rowOff>4762</xdr:rowOff>
    </xdr:from>
    <xdr:to>
      <xdr:col>23</xdr:col>
      <xdr:colOff>552450</xdr:colOff>
      <xdr:row>13</xdr:row>
      <xdr:rowOff>71437</xdr:rowOff>
    </xdr:to>
    <mc:AlternateContent xmlns:mc="http://schemas.openxmlformats.org/markup-compatibility/2006">
      <mc:Choice xmlns:cx1="http://schemas.microsoft.com/office/drawing/2015/9/8/chartex" Requires="cx1">
        <xdr:graphicFrame macro="">
          <xdr:nvGraphicFramePr>
            <xdr:cNvPr id="3" name="Chart 2">
              <a:extLst>
                <a:ext uri="{FF2B5EF4-FFF2-40B4-BE49-F238E27FC236}">
                  <a16:creationId xmlns:a16="http://schemas.microsoft.com/office/drawing/2014/main" id="{69F9732B-774F-486C-A360-E897F9A11CF1}"/>
                </a:ext>
              </a:extLst>
            </xdr:cNvPr>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1"/>
            </a:graphicData>
          </a:graphic>
        </xdr:graphicFrame>
      </mc:Choice>
      <mc:Fallback>
        <xdr:sp macro="" textlink="">
          <xdr:nvSpPr>
            <xdr:cNvPr id="0" name=""/>
            <xdr:cNvSpPr>
              <a:spLocks noTextEdit="1"/>
            </xdr:cNvSpPr>
          </xdr:nvSpPr>
          <xdr:spPr>
            <a:xfrm>
              <a:off x="10363199" y="1071562"/>
              <a:ext cx="4800601" cy="2743200"/>
            </a:xfrm>
            <a:prstGeom prst="rect">
              <a:avLst/>
            </a:prstGeom>
            <a:solidFill>
              <a:prstClr val="white"/>
            </a:solidFill>
            <a:ln w="1">
              <a:solidFill>
                <a:prstClr val="green"/>
              </a:solidFill>
            </a:ln>
          </xdr:spPr>
          <xdr:txBody>
            <a:bodyPr vertOverflow="clip" horzOverflow="clip"/>
            <a:lstStyle/>
            <a:p>
              <a:r>
                <a:rPr lang="en-US" sz="1100"/>
                <a:t>This chart isn't available in your version of Excel.
Editing this shape or saving this workbook into a different file format will permanently break the chart.</a:t>
              </a:r>
            </a:p>
          </xdr:txBody>
        </xdr:sp>
      </mc:Fallback>
    </mc:AlternateContent>
    <xdr:clientData/>
  </xdr:twoCellAnchor>
  <xdr:twoCellAnchor>
    <xdr:from>
      <xdr:col>15</xdr:col>
      <xdr:colOff>609599</xdr:colOff>
      <xdr:row>14</xdr:row>
      <xdr:rowOff>0</xdr:rowOff>
    </xdr:from>
    <xdr:to>
      <xdr:col>23</xdr:col>
      <xdr:colOff>552450</xdr:colOff>
      <xdr:row>28</xdr:row>
      <xdr:rowOff>76200</xdr:rowOff>
    </xdr:to>
    <mc:AlternateContent xmlns:mc="http://schemas.openxmlformats.org/markup-compatibility/2006">
      <mc:Choice xmlns:cx1="http://schemas.microsoft.com/office/drawing/2015/9/8/chartex" Requires="cx1">
        <xdr:graphicFrame macro="">
          <xdr:nvGraphicFramePr>
            <xdr:cNvPr id="8" name="Chart 7">
              <a:extLst>
                <a:ext uri="{FF2B5EF4-FFF2-40B4-BE49-F238E27FC236}">
                  <a16:creationId xmlns:a16="http://schemas.microsoft.com/office/drawing/2014/main" id="{739DEBB1-B84D-4E6A-AE29-F15A6BA07F60}"/>
                </a:ext>
              </a:extLst>
            </xdr:cNvPr>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2"/>
            </a:graphicData>
          </a:graphic>
        </xdr:graphicFrame>
      </mc:Choice>
      <mc:Fallback>
        <xdr:sp macro="" textlink="">
          <xdr:nvSpPr>
            <xdr:cNvPr id="0" name=""/>
            <xdr:cNvSpPr>
              <a:spLocks noTextEdit="1"/>
            </xdr:cNvSpPr>
          </xdr:nvSpPr>
          <xdr:spPr>
            <a:xfrm>
              <a:off x="10344149" y="3933825"/>
              <a:ext cx="4819651" cy="2743200"/>
            </a:xfrm>
            <a:prstGeom prst="rect">
              <a:avLst/>
            </a:prstGeom>
            <a:solidFill>
              <a:prstClr val="white"/>
            </a:solidFill>
            <a:ln w="1">
              <a:solidFill>
                <a:prstClr val="green"/>
              </a:solidFill>
            </a:ln>
          </xdr:spPr>
          <xdr:txBody>
            <a:bodyPr vertOverflow="clip" horzOverflow="clip"/>
            <a:lstStyle/>
            <a:p>
              <a:r>
                <a:rPr lang="en-US" sz="1100"/>
                <a:t>This chart isn't available in your version of Excel.
Editing this shape or saving this workbook into a different file format will permanently break the chart.</a:t>
              </a:r>
            </a:p>
          </xdr:txBody>
        </xdr:sp>
      </mc:Fallback>
    </mc:AlternateContent>
    <xdr:clientData/>
  </xdr:twoCellAnchor>
  <xdr:twoCellAnchor>
    <xdr:from>
      <xdr:col>15</xdr:col>
      <xdr:colOff>609599</xdr:colOff>
      <xdr:row>30</xdr:row>
      <xdr:rowOff>0</xdr:rowOff>
    </xdr:from>
    <xdr:to>
      <xdr:col>23</xdr:col>
      <xdr:colOff>571500</xdr:colOff>
      <xdr:row>44</xdr:row>
      <xdr:rowOff>76200</xdr:rowOff>
    </xdr:to>
    <mc:AlternateContent xmlns:mc="http://schemas.openxmlformats.org/markup-compatibility/2006">
      <mc:Choice xmlns:cx1="http://schemas.microsoft.com/office/drawing/2015/9/8/chartex" Requires="cx1">
        <xdr:graphicFrame macro="">
          <xdr:nvGraphicFramePr>
            <xdr:cNvPr id="9" name="Chart 8">
              <a:extLst>
                <a:ext uri="{FF2B5EF4-FFF2-40B4-BE49-F238E27FC236}">
                  <a16:creationId xmlns:a16="http://schemas.microsoft.com/office/drawing/2014/main" id="{C948E8F2-1C57-4602-A2FD-336BFBA90836}"/>
                </a:ext>
              </a:extLst>
            </xdr:cNvPr>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3"/>
            </a:graphicData>
          </a:graphic>
        </xdr:graphicFrame>
      </mc:Choice>
      <mc:Fallback>
        <xdr:sp macro="" textlink="">
          <xdr:nvSpPr>
            <xdr:cNvPr id="0" name=""/>
            <xdr:cNvSpPr>
              <a:spLocks noTextEdit="1"/>
            </xdr:cNvSpPr>
          </xdr:nvSpPr>
          <xdr:spPr>
            <a:xfrm>
              <a:off x="10344149" y="6981825"/>
              <a:ext cx="4838701" cy="2743200"/>
            </a:xfrm>
            <a:prstGeom prst="rect">
              <a:avLst/>
            </a:prstGeom>
            <a:solidFill>
              <a:prstClr val="white"/>
            </a:solidFill>
            <a:ln w="1">
              <a:solidFill>
                <a:prstClr val="green"/>
              </a:solidFill>
            </a:ln>
          </xdr:spPr>
          <xdr:txBody>
            <a:bodyPr vertOverflow="clip" horzOverflow="clip"/>
            <a:lstStyle/>
            <a:p>
              <a:r>
                <a:rPr lang="en-US" sz="1100"/>
                <a:t>This chart isn't available in your version of Excel.
Editing this shape or saving this workbook into a different file format will permanently break the chart.</a:t>
              </a:r>
            </a:p>
          </xdr:txBody>
        </xdr:sp>
      </mc:Fallback>
    </mc:AlternateContent>
    <xdr:clientData/>
  </xdr:twoCellAnchor>
</xdr:wsDr>
</file>

<file path=xl/drawings/drawing18.xml><?xml version="1.0" encoding="utf-8"?>
<xdr:wsDr xmlns:xdr="http://schemas.openxmlformats.org/drawingml/2006/spreadsheetDrawing" xmlns:a="http://schemas.openxmlformats.org/drawingml/2006/main">
  <xdr:twoCellAnchor>
    <xdr:from>
      <xdr:col>13</xdr:col>
      <xdr:colOff>28575</xdr:colOff>
      <xdr:row>2</xdr:row>
      <xdr:rowOff>95250</xdr:rowOff>
    </xdr:from>
    <xdr:to>
      <xdr:col>14</xdr:col>
      <xdr:colOff>666750</xdr:colOff>
      <xdr:row>2</xdr:row>
      <xdr:rowOff>704850</xdr:rowOff>
    </xdr:to>
    <xdr:sp macro="" textlink="">
      <xdr:nvSpPr>
        <xdr:cNvPr id="2" name="Oval 1">
          <a:extLst>
            <a:ext uri="{FF2B5EF4-FFF2-40B4-BE49-F238E27FC236}">
              <a16:creationId xmlns:a16="http://schemas.microsoft.com/office/drawing/2014/main" id="{7F534AA0-B74C-4CDB-8D3E-300AF9F7D4A6}"/>
            </a:ext>
          </a:extLst>
        </xdr:cNvPr>
        <xdr:cNvSpPr/>
      </xdr:nvSpPr>
      <xdr:spPr>
        <a:xfrm>
          <a:off x="8201025" y="1162050"/>
          <a:ext cx="1419225" cy="609600"/>
        </a:xfrm>
        <a:prstGeom prst="ellipse">
          <a:avLst/>
        </a:prstGeom>
        <a:noFill/>
        <a:ln>
          <a:solidFill>
            <a:srgbClr val="7030A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10</xdr:col>
      <xdr:colOff>285750</xdr:colOff>
      <xdr:row>5</xdr:row>
      <xdr:rowOff>66673</xdr:rowOff>
    </xdr:from>
    <xdr:to>
      <xdr:col>14</xdr:col>
      <xdr:colOff>447675</xdr:colOff>
      <xdr:row>20</xdr:row>
      <xdr:rowOff>66675</xdr:rowOff>
    </xdr:to>
    <xdr:sp macro="" textlink="">
      <xdr:nvSpPr>
        <xdr:cNvPr id="5" name="TextBox 4">
          <a:extLst>
            <a:ext uri="{FF2B5EF4-FFF2-40B4-BE49-F238E27FC236}">
              <a16:creationId xmlns:a16="http://schemas.microsoft.com/office/drawing/2014/main" id="{03CA909B-AF90-4F0D-9363-1624F7489FD0}"/>
            </a:ext>
          </a:extLst>
        </xdr:cNvPr>
        <xdr:cNvSpPr txBox="1"/>
      </xdr:nvSpPr>
      <xdr:spPr>
        <a:xfrm>
          <a:off x="5915025" y="2285998"/>
          <a:ext cx="3486150" cy="2857502"/>
        </a:xfrm>
        <a:prstGeom prst="rect">
          <a:avLst/>
        </a:prstGeom>
        <a:solidFill>
          <a:schemeClr val="lt1"/>
        </a:solidFill>
        <a:ln w="9525" cmpd="sng">
          <a:solidFill>
            <a:srgbClr val="7030A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b="0"/>
        </a:p>
        <a:p>
          <a:pPr marL="0" marR="0">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Calibri" panose="020F0502020204030204" pitchFamily="34" charset="0"/>
            </a:rPr>
            <a:t>The Laplace Test with a score of </a:t>
          </a:r>
          <a:r>
            <a:rPr lang="en-US" sz="1100" b="1">
              <a:effectLst/>
              <a:latin typeface="Calibri" panose="020F0502020204030204" pitchFamily="34" charset="0"/>
              <a:ea typeface="Calibri" panose="020F0502020204030204" pitchFamily="34" charset="0"/>
              <a:cs typeface="Calibri" panose="020F0502020204030204" pitchFamily="34" charset="0"/>
            </a:rPr>
            <a:t>+</a:t>
          </a:r>
          <a:r>
            <a:rPr lang="en-US" sz="1050">
              <a:effectLst/>
              <a:latin typeface="Calibri" panose="020F0502020204030204" pitchFamily="34" charset="0"/>
              <a:ea typeface="Calibri" panose="020F0502020204030204" pitchFamily="34" charset="0"/>
              <a:cs typeface="Times New Roman" panose="02020603050405020304" pitchFamily="18" charset="0"/>
            </a:rPr>
            <a:t> </a:t>
          </a:r>
          <a:r>
            <a:rPr lang="en-US" sz="1100" b="1">
              <a:effectLst/>
              <a:latin typeface="Calibri" panose="020F0502020204030204" pitchFamily="34" charset="0"/>
              <a:ea typeface="Calibri" panose="020F0502020204030204" pitchFamily="34" charset="0"/>
              <a:cs typeface="Calibri" panose="020F0502020204030204" pitchFamily="34" charset="0"/>
            </a:rPr>
            <a:t>0.0237</a:t>
          </a:r>
          <a:r>
            <a:rPr lang="en-US" sz="1100">
              <a:effectLst/>
              <a:latin typeface="Calibri" panose="020F0502020204030204" pitchFamily="34" charset="0"/>
              <a:ea typeface="Calibri" panose="020F0502020204030204" pitchFamily="34" charset="0"/>
              <a:cs typeface="Calibri" panose="020F0502020204030204" pitchFamily="34" charset="0"/>
            </a:rPr>
            <a:t> indicates the trend of 43 landfalling hurricanes that impacted the continental United States during the June 1992* to November 2018 (26.5 years) trend period is essentially </a:t>
          </a:r>
          <a:r>
            <a:rPr lang="en-US" sz="1100" b="1">
              <a:solidFill>
                <a:srgbClr val="C45911"/>
              </a:solidFill>
              <a:effectLst/>
              <a:latin typeface="Calibri" panose="020F0502020204030204" pitchFamily="34" charset="0"/>
              <a:ea typeface="Calibri" panose="020F0502020204030204" pitchFamily="34" charset="0"/>
              <a:cs typeface="Calibri" panose="020F0502020204030204" pitchFamily="34" charset="0"/>
            </a:rPr>
            <a:t>horizontal</a:t>
          </a:r>
          <a:r>
            <a:rPr lang="en-US" sz="1100">
              <a:effectLst/>
              <a:latin typeface="Calibri" panose="020F0502020204030204" pitchFamily="34" charset="0"/>
              <a:ea typeface="Calibri" panose="020F0502020204030204" pitchFamily="34" charset="0"/>
              <a:cs typeface="Calibri" panose="020F0502020204030204" pitchFamily="34" charset="0"/>
            </a:rPr>
            <a:t> since statistical confidence of a trend is only </a:t>
          </a:r>
          <a:r>
            <a:rPr lang="en-US" sz="1100" b="1">
              <a:effectLst/>
              <a:latin typeface="Calibri" panose="020F0502020204030204" pitchFamily="34" charset="0"/>
              <a:ea typeface="Calibri" panose="020F0502020204030204" pitchFamily="34" charset="0"/>
              <a:cs typeface="Calibri" panose="020F0502020204030204" pitchFamily="34" charset="0"/>
            </a:rPr>
            <a:t>1.9%</a:t>
          </a:r>
          <a:r>
            <a:rPr lang="en-US" sz="1100">
              <a:effectLst/>
              <a:latin typeface="Calibri" panose="020F0502020204030204" pitchFamily="34" charset="0"/>
              <a:ea typeface="Calibri" panose="020F0502020204030204" pitchFamily="34" charset="0"/>
              <a:cs typeface="Calibri" panose="020F0502020204030204" pitchFamily="34" charset="0"/>
            </a:rPr>
            <a:t>.  </a:t>
          </a:r>
          <a:endParaRPr lang="en-US" sz="1050">
            <a:effectLst/>
            <a:latin typeface="Calibri" panose="020F0502020204030204" pitchFamily="34" charset="0"/>
            <a:ea typeface="Calibri" panose="020F0502020204030204" pitchFamily="34" charset="0"/>
            <a:cs typeface="Times New Roman" panose="02020603050405020304" pitchFamily="18" charset="0"/>
          </a:endParaRPr>
        </a:p>
        <a:p>
          <a:pPr marL="0" marR="0">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Calibri" panose="020F0502020204030204" pitchFamily="34" charset="0"/>
            </a:rPr>
            <a:t>*Beginning in 1992, the Next-Generation Radar systems (NEXRAD) used </a:t>
          </a:r>
          <a:r>
            <a:rPr lang="en-US" sz="1100" u="sng">
              <a:effectLst/>
              <a:latin typeface="Calibri" panose="020F0502020204030204" pitchFamily="34" charset="0"/>
              <a:ea typeface="Calibri" panose="020F0502020204030204" pitchFamily="34" charset="0"/>
              <a:cs typeface="Calibri" panose="020F0502020204030204" pitchFamily="34" charset="0"/>
            </a:rPr>
            <a:t>Doppler radar </a:t>
          </a:r>
          <a:r>
            <a:rPr lang="en-US" sz="1100">
              <a:effectLst/>
              <a:latin typeface="Calibri" panose="020F0502020204030204" pitchFamily="34" charset="0"/>
              <a:ea typeface="Calibri" panose="020F0502020204030204" pitchFamily="34" charset="0"/>
              <a:cs typeface="Calibri" panose="020F0502020204030204" pitchFamily="34" charset="0"/>
            </a:rPr>
            <a:t>and were deployed operationally.  </a:t>
          </a:r>
          <a:r>
            <a:rPr lang="en-US" sz="1100" u="none">
              <a:effectLst/>
              <a:latin typeface="Calibri" panose="020F0502020204030204" pitchFamily="34" charset="0"/>
              <a:ea typeface="Calibri" panose="020F0502020204030204" pitchFamily="34" charset="0"/>
              <a:cs typeface="Calibri" panose="020F0502020204030204" pitchFamily="34" charset="0"/>
            </a:rPr>
            <a:t>Doppler radar </a:t>
          </a:r>
          <a:r>
            <a:rPr lang="en-US" sz="1100">
              <a:effectLst/>
              <a:latin typeface="Calibri" panose="020F0502020204030204" pitchFamily="34" charset="0"/>
              <a:ea typeface="Calibri" panose="020F0502020204030204" pitchFamily="34" charset="0"/>
              <a:cs typeface="Calibri" panose="020F0502020204030204" pitchFamily="34" charset="0"/>
            </a:rPr>
            <a:t>allows forecasters to see location and intensity of the precipitation along with basic storm movement as well as the movement of the precipitation and winds within the storm itself.</a:t>
          </a:r>
          <a:endParaRPr lang="en-US" sz="1050">
            <a:effectLst/>
            <a:latin typeface="Calibri" panose="020F0502020204030204" pitchFamily="34" charset="0"/>
            <a:ea typeface="Calibri" panose="020F0502020204030204" pitchFamily="34" charset="0"/>
            <a:cs typeface="Times New Roman" panose="02020603050405020304" pitchFamily="18" charset="0"/>
          </a:endParaRPr>
        </a:p>
        <a:p>
          <a:endParaRPr lang="en-US" sz="1100"/>
        </a:p>
      </xdr:txBody>
    </xdr:sp>
    <xdr:clientData/>
  </xdr:twoCellAnchor>
  <xdr:twoCellAnchor>
    <xdr:from>
      <xdr:col>12</xdr:col>
      <xdr:colOff>342900</xdr:colOff>
      <xdr:row>2</xdr:row>
      <xdr:rowOff>676275</xdr:rowOff>
    </xdr:from>
    <xdr:to>
      <xdr:col>13</xdr:col>
      <xdr:colOff>342899</xdr:colOff>
      <xdr:row>5</xdr:row>
      <xdr:rowOff>47624</xdr:rowOff>
    </xdr:to>
    <xdr:cxnSp macro="">
      <xdr:nvCxnSpPr>
        <xdr:cNvPr id="6" name="Straight Arrow Connector 5">
          <a:extLst>
            <a:ext uri="{FF2B5EF4-FFF2-40B4-BE49-F238E27FC236}">
              <a16:creationId xmlns:a16="http://schemas.microsoft.com/office/drawing/2014/main" id="{93C18444-ED78-49BB-9E40-DFA35013032D}"/>
            </a:ext>
          </a:extLst>
        </xdr:cNvPr>
        <xdr:cNvCxnSpPr/>
      </xdr:nvCxnSpPr>
      <xdr:spPr>
        <a:xfrm flipV="1">
          <a:off x="7667625" y="1743075"/>
          <a:ext cx="847724" cy="523874"/>
        </a:xfrm>
        <a:prstGeom prst="straightConnector1">
          <a:avLst/>
        </a:prstGeom>
        <a:ln>
          <a:solidFill>
            <a:srgbClr val="7030A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609599</xdr:colOff>
      <xdr:row>2</xdr:row>
      <xdr:rowOff>14287</xdr:rowOff>
    </xdr:from>
    <xdr:to>
      <xdr:col>23</xdr:col>
      <xdr:colOff>571500</xdr:colOff>
      <xdr:row>13</xdr:row>
      <xdr:rowOff>80962</xdr:rowOff>
    </xdr:to>
    <mc:AlternateContent xmlns:mc="http://schemas.openxmlformats.org/markup-compatibility/2006">
      <mc:Choice xmlns:cx1="http://schemas.microsoft.com/office/drawing/2015/9/8/chartex" Requires="cx1">
        <xdr:graphicFrame macro="">
          <xdr:nvGraphicFramePr>
            <xdr:cNvPr id="7" name="Chart 6">
              <a:extLst>
                <a:ext uri="{FF2B5EF4-FFF2-40B4-BE49-F238E27FC236}">
                  <a16:creationId xmlns:a16="http://schemas.microsoft.com/office/drawing/2014/main" id="{53ED1D45-E13A-45DA-9752-E870B07DF88E}"/>
                </a:ext>
              </a:extLst>
            </xdr:cNvPr>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1"/>
            </a:graphicData>
          </a:graphic>
        </xdr:graphicFrame>
      </mc:Choice>
      <mc:Fallback>
        <xdr:sp macro="" textlink="">
          <xdr:nvSpPr>
            <xdr:cNvPr id="0" name=""/>
            <xdr:cNvSpPr>
              <a:spLocks noTextEdit="1"/>
            </xdr:cNvSpPr>
          </xdr:nvSpPr>
          <xdr:spPr>
            <a:xfrm>
              <a:off x="10344149" y="1081087"/>
              <a:ext cx="4914901" cy="2743200"/>
            </a:xfrm>
            <a:prstGeom prst="rect">
              <a:avLst/>
            </a:prstGeom>
            <a:solidFill>
              <a:prstClr val="white"/>
            </a:solidFill>
            <a:ln w="1">
              <a:solidFill>
                <a:prstClr val="green"/>
              </a:solidFill>
            </a:ln>
          </xdr:spPr>
          <xdr:txBody>
            <a:bodyPr vertOverflow="clip" horzOverflow="clip"/>
            <a:lstStyle/>
            <a:p>
              <a:r>
                <a:rPr lang="en-US" sz="1100"/>
                <a:t>This chart isn't available in your version of Excel.
Editing this shape or saving this workbook into a different file format will permanently break the chart.</a:t>
              </a:r>
            </a:p>
          </xdr:txBody>
        </xdr:sp>
      </mc:Fallback>
    </mc:AlternateContent>
    <xdr:clientData/>
  </xdr:twoCellAnchor>
  <xdr:twoCellAnchor>
    <xdr:from>
      <xdr:col>16</xdr:col>
      <xdr:colOff>0</xdr:colOff>
      <xdr:row>14</xdr:row>
      <xdr:rowOff>0</xdr:rowOff>
    </xdr:from>
    <xdr:to>
      <xdr:col>23</xdr:col>
      <xdr:colOff>552450</xdr:colOff>
      <xdr:row>28</xdr:row>
      <xdr:rowOff>76200</xdr:rowOff>
    </xdr:to>
    <mc:AlternateContent xmlns:mc="http://schemas.openxmlformats.org/markup-compatibility/2006">
      <mc:Choice xmlns:cx1="http://schemas.microsoft.com/office/drawing/2015/9/8/chartex" Requires="cx1">
        <xdr:graphicFrame macro="">
          <xdr:nvGraphicFramePr>
            <xdr:cNvPr id="11" name="Chart 10">
              <a:extLst>
                <a:ext uri="{FF2B5EF4-FFF2-40B4-BE49-F238E27FC236}">
                  <a16:creationId xmlns:a16="http://schemas.microsoft.com/office/drawing/2014/main" id="{E993E434-3880-45F0-97AA-B1C061F5BDEB}"/>
                </a:ext>
              </a:extLst>
            </xdr:cNvPr>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2"/>
            </a:graphicData>
          </a:graphic>
        </xdr:graphicFrame>
      </mc:Choice>
      <mc:Fallback>
        <xdr:sp macro="" textlink="">
          <xdr:nvSpPr>
            <xdr:cNvPr id="0" name=""/>
            <xdr:cNvSpPr>
              <a:spLocks noTextEdit="1"/>
            </xdr:cNvSpPr>
          </xdr:nvSpPr>
          <xdr:spPr>
            <a:xfrm>
              <a:off x="10344150" y="3933825"/>
              <a:ext cx="4895850" cy="2743200"/>
            </a:xfrm>
            <a:prstGeom prst="rect">
              <a:avLst/>
            </a:prstGeom>
            <a:solidFill>
              <a:prstClr val="white"/>
            </a:solidFill>
            <a:ln w="1">
              <a:solidFill>
                <a:prstClr val="green"/>
              </a:solidFill>
            </a:ln>
          </xdr:spPr>
          <xdr:txBody>
            <a:bodyPr vertOverflow="clip" horzOverflow="clip"/>
            <a:lstStyle/>
            <a:p>
              <a:r>
                <a:rPr lang="en-US" sz="1100"/>
                <a:t>This chart isn't available in your version of Excel.
Editing this shape or saving this workbook into a different file format will permanently break the chart.</a:t>
              </a:r>
            </a:p>
          </xdr:txBody>
        </xdr:sp>
      </mc:Fallback>
    </mc:AlternateContent>
    <xdr:clientData/>
  </xdr:twoCellAnchor>
  <xdr:twoCellAnchor>
    <xdr:from>
      <xdr:col>16</xdr:col>
      <xdr:colOff>0</xdr:colOff>
      <xdr:row>30</xdr:row>
      <xdr:rowOff>0</xdr:rowOff>
    </xdr:from>
    <xdr:to>
      <xdr:col>23</xdr:col>
      <xdr:colOff>561976</xdr:colOff>
      <xdr:row>44</xdr:row>
      <xdr:rowOff>76200</xdr:rowOff>
    </xdr:to>
    <mc:AlternateContent xmlns:mc="http://schemas.openxmlformats.org/markup-compatibility/2006">
      <mc:Choice xmlns:cx1="http://schemas.microsoft.com/office/drawing/2015/9/8/chartex" Requires="cx1">
        <xdr:graphicFrame macro="">
          <xdr:nvGraphicFramePr>
            <xdr:cNvPr id="9" name="Chart 8">
              <a:extLst>
                <a:ext uri="{FF2B5EF4-FFF2-40B4-BE49-F238E27FC236}">
                  <a16:creationId xmlns:a16="http://schemas.microsoft.com/office/drawing/2014/main" id="{B5CCAC0C-936E-40F9-B370-8266FEE31BF8}"/>
                </a:ext>
              </a:extLst>
            </xdr:cNvPr>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3"/>
            </a:graphicData>
          </a:graphic>
        </xdr:graphicFrame>
      </mc:Choice>
      <mc:Fallback>
        <xdr:sp macro="" textlink="">
          <xdr:nvSpPr>
            <xdr:cNvPr id="0" name=""/>
            <xdr:cNvSpPr>
              <a:spLocks noTextEdit="1"/>
            </xdr:cNvSpPr>
          </xdr:nvSpPr>
          <xdr:spPr>
            <a:xfrm>
              <a:off x="10344150" y="6981825"/>
              <a:ext cx="4905376" cy="2743200"/>
            </a:xfrm>
            <a:prstGeom prst="rect">
              <a:avLst/>
            </a:prstGeom>
            <a:solidFill>
              <a:prstClr val="white"/>
            </a:solidFill>
            <a:ln w="1">
              <a:solidFill>
                <a:prstClr val="green"/>
              </a:solidFill>
            </a:ln>
          </xdr:spPr>
          <xdr:txBody>
            <a:bodyPr vertOverflow="clip" horzOverflow="clip"/>
            <a:lstStyle/>
            <a:p>
              <a:r>
                <a:rPr lang="en-US" sz="1100"/>
                <a:t>This chart isn't available in your version of Excel.
Editing this shape or saving this workbook into a different file format will permanently break the chart.</a:t>
              </a:r>
            </a:p>
          </xdr:txBody>
        </xdr:sp>
      </mc:Fallback>
    </mc:AlternateContent>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9525</xdr:colOff>
      <xdr:row>20</xdr:row>
      <xdr:rowOff>19050</xdr:rowOff>
    </xdr:from>
    <xdr:to>
      <xdr:col>8</xdr:col>
      <xdr:colOff>475392</xdr:colOff>
      <xdr:row>37</xdr:row>
      <xdr:rowOff>85312</xdr:rowOff>
    </xdr:to>
    <xdr:pic>
      <xdr:nvPicPr>
        <xdr:cNvPr id="3" name="Picture 2">
          <a:extLst>
            <a:ext uri="{FF2B5EF4-FFF2-40B4-BE49-F238E27FC236}">
              <a16:creationId xmlns:a16="http://schemas.microsoft.com/office/drawing/2014/main" id="{F86B744C-64F3-47AC-B158-3BBC592FF704}"/>
            </a:ext>
          </a:extLst>
        </xdr:cNvPr>
        <xdr:cNvPicPr>
          <a:picLocks noChangeAspect="1"/>
        </xdr:cNvPicPr>
      </xdr:nvPicPr>
      <xdr:blipFill>
        <a:blip xmlns:r="http://schemas.openxmlformats.org/officeDocument/2006/relationships" r:embed="rId1"/>
        <a:stretch>
          <a:fillRect/>
        </a:stretch>
      </xdr:blipFill>
      <xdr:spPr>
        <a:xfrm>
          <a:off x="923925" y="8067675"/>
          <a:ext cx="6866667" cy="3304762"/>
        </a:xfrm>
        <a:prstGeom prst="rect">
          <a:avLst/>
        </a:prstGeom>
        <a:ln>
          <a:solidFill>
            <a:schemeClr val="tx1"/>
          </a:solidFill>
        </a:ln>
      </xdr:spPr>
    </xdr:pic>
    <xdr:clientData/>
  </xdr:twoCellAnchor>
  <xdr:twoCellAnchor editAs="oneCell">
    <xdr:from>
      <xdr:col>1</xdr:col>
      <xdr:colOff>695325</xdr:colOff>
      <xdr:row>2</xdr:row>
      <xdr:rowOff>47625</xdr:rowOff>
    </xdr:from>
    <xdr:to>
      <xdr:col>7</xdr:col>
      <xdr:colOff>200025</xdr:colOff>
      <xdr:row>2</xdr:row>
      <xdr:rowOff>3076575</xdr:rowOff>
    </xdr:to>
    <xdr:pic>
      <xdr:nvPicPr>
        <xdr:cNvPr id="12" name="Picture 11">
          <a:extLst>
            <a:ext uri="{FF2B5EF4-FFF2-40B4-BE49-F238E27FC236}">
              <a16:creationId xmlns:a16="http://schemas.microsoft.com/office/drawing/2014/main" id="{938B82A6-82C2-4D9B-A2F8-E9C1036FF0E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609725" y="1076325"/>
          <a:ext cx="4991100" cy="302895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9</xdr:col>
      <xdr:colOff>9525</xdr:colOff>
      <xdr:row>32</xdr:row>
      <xdr:rowOff>85725</xdr:rowOff>
    </xdr:from>
    <xdr:to>
      <xdr:col>15</xdr:col>
      <xdr:colOff>132839</xdr:colOff>
      <xdr:row>48</xdr:row>
      <xdr:rowOff>18677</xdr:rowOff>
    </xdr:to>
    <xdr:pic>
      <xdr:nvPicPr>
        <xdr:cNvPr id="2" name="Picture 1">
          <a:extLst>
            <a:ext uri="{FF2B5EF4-FFF2-40B4-BE49-F238E27FC236}">
              <a16:creationId xmlns:a16="http://schemas.microsoft.com/office/drawing/2014/main" id="{92CCB557-9D09-4E7F-A14E-4B6C0D0A626F}"/>
            </a:ext>
          </a:extLst>
        </xdr:cNvPr>
        <xdr:cNvPicPr>
          <a:picLocks noChangeAspect="1"/>
        </xdr:cNvPicPr>
      </xdr:nvPicPr>
      <xdr:blipFill>
        <a:blip xmlns:r="http://schemas.openxmlformats.org/officeDocument/2006/relationships" r:embed="rId1"/>
        <a:stretch>
          <a:fillRect/>
        </a:stretch>
      </xdr:blipFill>
      <xdr:spPr>
        <a:xfrm>
          <a:off x="8172450" y="7162800"/>
          <a:ext cx="4085714" cy="2980952"/>
        </a:xfrm>
        <a:prstGeom prst="rect">
          <a:avLst/>
        </a:prstGeom>
        <a:ln>
          <a:solidFill>
            <a:schemeClr val="tx1"/>
          </a:solidFill>
        </a:ln>
      </xdr:spPr>
    </xdr:pic>
    <xdr:clientData/>
  </xdr:twoCellAnchor>
  <xdr:twoCellAnchor editAs="oneCell">
    <xdr:from>
      <xdr:col>9</xdr:col>
      <xdr:colOff>85725</xdr:colOff>
      <xdr:row>3</xdr:row>
      <xdr:rowOff>76200</xdr:rowOff>
    </xdr:from>
    <xdr:to>
      <xdr:col>19</xdr:col>
      <xdr:colOff>551592</xdr:colOff>
      <xdr:row>17</xdr:row>
      <xdr:rowOff>132937</xdr:rowOff>
    </xdr:to>
    <xdr:pic>
      <xdr:nvPicPr>
        <xdr:cNvPr id="5" name="Picture 4">
          <a:extLst>
            <a:ext uri="{FF2B5EF4-FFF2-40B4-BE49-F238E27FC236}">
              <a16:creationId xmlns:a16="http://schemas.microsoft.com/office/drawing/2014/main" id="{D723BC93-11A7-4C95-8DA9-FBA514790A87}"/>
            </a:ext>
          </a:extLst>
        </xdr:cNvPr>
        <xdr:cNvPicPr>
          <a:picLocks noChangeAspect="1"/>
        </xdr:cNvPicPr>
      </xdr:nvPicPr>
      <xdr:blipFill>
        <a:blip xmlns:r="http://schemas.openxmlformats.org/officeDocument/2006/relationships" r:embed="rId2"/>
        <a:stretch>
          <a:fillRect/>
        </a:stretch>
      </xdr:blipFill>
      <xdr:spPr>
        <a:xfrm>
          <a:off x="7848600" y="847725"/>
          <a:ext cx="6866667" cy="3304762"/>
        </a:xfrm>
        <a:prstGeom prst="rect">
          <a:avLst/>
        </a:prstGeom>
        <a:ln>
          <a:solidFill>
            <a:schemeClr val="tx1"/>
          </a:solidFill>
        </a:ln>
      </xdr:spPr>
    </xdr:pic>
    <xdr:clientData/>
  </xdr:twoCellAnchor>
  <xdr:twoCellAnchor editAs="oneCell">
    <xdr:from>
      <xdr:col>1</xdr:col>
      <xdr:colOff>76200</xdr:colOff>
      <xdr:row>32</xdr:row>
      <xdr:rowOff>76200</xdr:rowOff>
    </xdr:from>
    <xdr:to>
      <xdr:col>7</xdr:col>
      <xdr:colOff>665990</xdr:colOff>
      <xdr:row>47</xdr:row>
      <xdr:rowOff>190129</xdr:rowOff>
    </xdr:to>
    <xdr:pic>
      <xdr:nvPicPr>
        <xdr:cNvPr id="6" name="Picture 5">
          <a:extLst>
            <a:ext uri="{FF2B5EF4-FFF2-40B4-BE49-F238E27FC236}">
              <a16:creationId xmlns:a16="http://schemas.microsoft.com/office/drawing/2014/main" id="{5835739B-501A-4E15-9A19-1E0F8A886237}"/>
            </a:ext>
          </a:extLst>
        </xdr:cNvPr>
        <xdr:cNvPicPr>
          <a:picLocks noChangeAspect="1"/>
        </xdr:cNvPicPr>
      </xdr:nvPicPr>
      <xdr:blipFill>
        <a:blip xmlns:r="http://schemas.openxmlformats.org/officeDocument/2006/relationships" r:embed="rId3"/>
        <a:stretch>
          <a:fillRect/>
        </a:stretch>
      </xdr:blipFill>
      <xdr:spPr>
        <a:xfrm>
          <a:off x="990600" y="7229475"/>
          <a:ext cx="6076190" cy="2971429"/>
        </a:xfrm>
        <a:prstGeom prst="rect">
          <a:avLst/>
        </a:prstGeom>
        <a:ln>
          <a:solidFill>
            <a:schemeClr val="tx1"/>
          </a:solidFill>
        </a:ln>
      </xdr:spPr>
    </xdr:pic>
    <xdr:clientData/>
  </xdr:twoCellAnchor>
  <xdr:twoCellAnchor editAs="oneCell">
    <xdr:from>
      <xdr:col>1</xdr:col>
      <xdr:colOff>85725</xdr:colOff>
      <xdr:row>48</xdr:row>
      <xdr:rowOff>95250</xdr:rowOff>
    </xdr:from>
    <xdr:to>
      <xdr:col>8</xdr:col>
      <xdr:colOff>303973</xdr:colOff>
      <xdr:row>62</xdr:row>
      <xdr:rowOff>56821</xdr:rowOff>
    </xdr:to>
    <xdr:pic>
      <xdr:nvPicPr>
        <xdr:cNvPr id="10" name="Picture 9">
          <a:extLst>
            <a:ext uri="{FF2B5EF4-FFF2-40B4-BE49-F238E27FC236}">
              <a16:creationId xmlns:a16="http://schemas.microsoft.com/office/drawing/2014/main" id="{4B8FC43B-0CC9-418D-8615-028E89348A8C}"/>
            </a:ext>
          </a:extLst>
        </xdr:cNvPr>
        <xdr:cNvPicPr>
          <a:picLocks noChangeAspect="1"/>
        </xdr:cNvPicPr>
      </xdr:nvPicPr>
      <xdr:blipFill>
        <a:blip xmlns:r="http://schemas.openxmlformats.org/officeDocument/2006/relationships" r:embed="rId4"/>
        <a:stretch>
          <a:fillRect/>
        </a:stretch>
      </xdr:blipFill>
      <xdr:spPr>
        <a:xfrm>
          <a:off x="1000125" y="10296525"/>
          <a:ext cx="6619048" cy="2628571"/>
        </a:xfrm>
        <a:prstGeom prst="rect">
          <a:avLst/>
        </a:prstGeom>
        <a:ln>
          <a:solidFill>
            <a:schemeClr val="tx1"/>
          </a:solidFill>
        </a:ln>
      </xdr:spPr>
    </xdr:pic>
    <xdr:clientData/>
  </xdr:twoCellAnchor>
  <xdr:twoCellAnchor>
    <xdr:from>
      <xdr:col>1</xdr:col>
      <xdr:colOff>114299</xdr:colOff>
      <xdr:row>7</xdr:row>
      <xdr:rowOff>123825</xdr:rowOff>
    </xdr:from>
    <xdr:to>
      <xdr:col>2</xdr:col>
      <xdr:colOff>819150</xdr:colOff>
      <xdr:row>17</xdr:row>
      <xdr:rowOff>47625</xdr:rowOff>
    </xdr:to>
    <xdr:sp macro="" textlink="">
      <xdr:nvSpPr>
        <xdr:cNvPr id="8" name="TextBox 7">
          <a:extLst>
            <a:ext uri="{FF2B5EF4-FFF2-40B4-BE49-F238E27FC236}">
              <a16:creationId xmlns:a16="http://schemas.microsoft.com/office/drawing/2014/main" id="{BF31631C-E23B-41E3-8E37-C6B8B683F0F5}"/>
            </a:ext>
          </a:extLst>
        </xdr:cNvPr>
        <xdr:cNvSpPr txBox="1"/>
      </xdr:nvSpPr>
      <xdr:spPr>
        <a:xfrm>
          <a:off x="1028699" y="2238375"/>
          <a:ext cx="1619251" cy="18288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b="1">
              <a:solidFill>
                <a:sysClr val="windowText" lastClr="000000"/>
              </a:solidFill>
            </a:rPr>
            <a:t>INPUT DATA</a:t>
          </a:r>
        </a:p>
        <a:p>
          <a:pPr algn="ctr"/>
          <a:endParaRPr lang="en-US" sz="1100" b="1">
            <a:solidFill>
              <a:sysClr val="windowText" lastClr="000000"/>
            </a:solidFill>
          </a:endParaRPr>
        </a:p>
        <a:p>
          <a:pPr algn="ctr"/>
          <a:r>
            <a:rPr lang="en-US" sz="1100" b="0">
              <a:solidFill>
                <a:sysClr val="windowText" lastClr="000000"/>
              </a:solidFill>
            </a:rPr>
            <a:t>Input data are the yellow-shaded</a:t>
          </a:r>
          <a:r>
            <a:rPr lang="en-US" sz="1100" b="0" baseline="0">
              <a:solidFill>
                <a:sysClr val="windowText" lastClr="000000"/>
              </a:solidFill>
            </a:rPr>
            <a:t> </a:t>
          </a:r>
          <a:r>
            <a:rPr lang="en-US" sz="1100" b="0">
              <a:solidFill>
                <a:sysClr val="windowText" lastClr="000000"/>
              </a:solidFill>
            </a:rPr>
            <a:t>cells.</a:t>
          </a:r>
        </a:p>
        <a:p>
          <a:pPr algn="ctr"/>
          <a:endParaRPr lang="en-US" sz="1100" b="0">
            <a:solidFill>
              <a:sysClr val="windowText" lastClr="000000"/>
            </a:solidFill>
          </a:endParaRPr>
        </a:p>
        <a:p>
          <a:pPr algn="ctr"/>
          <a:r>
            <a:rPr lang="en-US" sz="1100" b="0">
              <a:solidFill>
                <a:sysClr val="windowText" lastClr="000000"/>
              </a:solidFill>
            </a:rPr>
            <a:t>This data is from</a:t>
          </a:r>
          <a:r>
            <a:rPr lang="en-US" sz="1100" b="0" baseline="0">
              <a:solidFill>
                <a:sysClr val="windowText" lastClr="000000"/>
              </a:solidFill>
            </a:rPr>
            <a:t> the "KSC Reliability" website, "Laplace Test" link, Example 2,  Data Set #1.</a:t>
          </a:r>
          <a:endParaRPr lang="en-US" sz="1100">
            <a:solidFill>
              <a:sysClr val="windowText" lastClr="000000"/>
            </a:solidFill>
          </a:endParaRPr>
        </a:p>
      </xdr:txBody>
    </xdr:sp>
    <xdr:clientData/>
  </xdr:twoCellAnchor>
  <xdr:twoCellAnchor>
    <xdr:from>
      <xdr:col>1</xdr:col>
      <xdr:colOff>762000</xdr:colOff>
      <xdr:row>5</xdr:row>
      <xdr:rowOff>47625</xdr:rowOff>
    </xdr:from>
    <xdr:to>
      <xdr:col>1</xdr:col>
      <xdr:colOff>885827</xdr:colOff>
      <xdr:row>7</xdr:row>
      <xdr:rowOff>114300</xdr:rowOff>
    </xdr:to>
    <xdr:cxnSp macro="">
      <xdr:nvCxnSpPr>
        <xdr:cNvPr id="11" name="Straight Arrow Connector 10">
          <a:extLst>
            <a:ext uri="{FF2B5EF4-FFF2-40B4-BE49-F238E27FC236}">
              <a16:creationId xmlns:a16="http://schemas.microsoft.com/office/drawing/2014/main" id="{24F94431-9405-4D38-BB80-E45BBBFAD5D3}"/>
            </a:ext>
          </a:extLst>
        </xdr:cNvPr>
        <xdr:cNvCxnSpPr/>
      </xdr:nvCxnSpPr>
      <xdr:spPr>
        <a:xfrm flipH="1" flipV="1">
          <a:off x="1676400" y="1781175"/>
          <a:ext cx="123827" cy="447675"/>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876300</xdr:colOff>
      <xdr:row>6</xdr:row>
      <xdr:rowOff>19050</xdr:rowOff>
    </xdr:from>
    <xdr:to>
      <xdr:col>2</xdr:col>
      <xdr:colOff>885825</xdr:colOff>
      <xdr:row>7</xdr:row>
      <xdr:rowOff>133350</xdr:rowOff>
    </xdr:to>
    <xdr:cxnSp macro="">
      <xdr:nvCxnSpPr>
        <xdr:cNvPr id="13" name="Straight Arrow Connector 12">
          <a:extLst>
            <a:ext uri="{FF2B5EF4-FFF2-40B4-BE49-F238E27FC236}">
              <a16:creationId xmlns:a16="http://schemas.microsoft.com/office/drawing/2014/main" id="{C5A41CA6-DC99-46F2-8886-0549BEB9B027}"/>
            </a:ext>
          </a:extLst>
        </xdr:cNvPr>
        <xdr:cNvCxnSpPr/>
      </xdr:nvCxnSpPr>
      <xdr:spPr>
        <a:xfrm flipV="1">
          <a:off x="1790700" y="1943100"/>
          <a:ext cx="923925" cy="304800"/>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552450</xdr:colOff>
      <xdr:row>21</xdr:row>
      <xdr:rowOff>19050</xdr:rowOff>
    </xdr:from>
    <xdr:to>
      <xdr:col>16</xdr:col>
      <xdr:colOff>193547</xdr:colOff>
      <xdr:row>27</xdr:row>
      <xdr:rowOff>209550</xdr:rowOff>
    </xdr:to>
    <xdr:sp macro="" textlink="">
      <xdr:nvSpPr>
        <xdr:cNvPr id="4" name="Right Brace 3">
          <a:extLst>
            <a:ext uri="{FF2B5EF4-FFF2-40B4-BE49-F238E27FC236}">
              <a16:creationId xmlns:a16="http://schemas.microsoft.com/office/drawing/2014/main" id="{57A86DA6-3DA6-4E43-ACAC-E6FCA1A9DE33}"/>
            </a:ext>
          </a:extLst>
        </xdr:cNvPr>
        <xdr:cNvSpPr/>
      </xdr:nvSpPr>
      <xdr:spPr>
        <a:xfrm>
          <a:off x="12277725" y="4810125"/>
          <a:ext cx="250697" cy="1485900"/>
        </a:xfrm>
        <a:prstGeom prst="rightBrac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16</xdr:col>
      <xdr:colOff>257176</xdr:colOff>
      <xdr:row>22</xdr:row>
      <xdr:rowOff>142875</xdr:rowOff>
    </xdr:from>
    <xdr:to>
      <xdr:col>20</xdr:col>
      <xdr:colOff>0</xdr:colOff>
      <xdr:row>26</xdr:row>
      <xdr:rowOff>28575</xdr:rowOff>
    </xdr:to>
    <xdr:sp macro="" textlink="">
      <xdr:nvSpPr>
        <xdr:cNvPr id="7" name="TextBox 6">
          <a:extLst>
            <a:ext uri="{FF2B5EF4-FFF2-40B4-BE49-F238E27FC236}">
              <a16:creationId xmlns:a16="http://schemas.microsoft.com/office/drawing/2014/main" id="{1FE43A14-FD7A-4D38-9831-E5B8585D5F04}"/>
            </a:ext>
          </a:extLst>
        </xdr:cNvPr>
        <xdr:cNvSpPr txBox="1"/>
      </xdr:nvSpPr>
      <xdr:spPr>
        <a:xfrm>
          <a:off x="12592051" y="5162550"/>
          <a:ext cx="2181224" cy="75247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a:t>The next worksheet interprets the result (score) of the Laplace Test</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38100</xdr:colOff>
      <xdr:row>0</xdr:row>
      <xdr:rowOff>133350</xdr:rowOff>
    </xdr:from>
    <xdr:to>
      <xdr:col>13</xdr:col>
      <xdr:colOff>561975</xdr:colOff>
      <xdr:row>29</xdr:row>
      <xdr:rowOff>57150</xdr:rowOff>
    </xdr:to>
    <xdr:sp macro="" textlink="">
      <xdr:nvSpPr>
        <xdr:cNvPr id="2" name="TextBox 1">
          <a:extLst>
            <a:ext uri="{FF2B5EF4-FFF2-40B4-BE49-F238E27FC236}">
              <a16:creationId xmlns:a16="http://schemas.microsoft.com/office/drawing/2014/main" id="{AB3C5DE7-BA8D-4D4D-A7E9-64520885310A}"/>
            </a:ext>
          </a:extLst>
        </xdr:cNvPr>
        <xdr:cNvSpPr txBox="1"/>
      </xdr:nvSpPr>
      <xdr:spPr>
        <a:xfrm>
          <a:off x="38100" y="133350"/>
          <a:ext cx="8448675" cy="54483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800"/>
        </a:p>
        <a:p>
          <a:pPr algn="ctr"/>
          <a:r>
            <a:rPr lang="en-US" sz="1400" b="1" u="sng"/>
            <a:t>OBJECTIVE</a:t>
          </a:r>
          <a:r>
            <a:rPr lang="en-US" sz="1400" b="1"/>
            <a:t>: Interpret the Result (Score) of the Laplace</a:t>
          </a:r>
          <a:r>
            <a:rPr lang="en-US" sz="1400" b="1" baseline="0"/>
            <a:t> Test</a:t>
          </a:r>
          <a:endParaRPr lang="en-US" sz="1400" b="1"/>
        </a:p>
        <a:p>
          <a:endParaRPr lang="en-US" sz="1100"/>
        </a:p>
        <a:p>
          <a:endParaRPr lang="en-US" sz="1100"/>
        </a:p>
        <a:p>
          <a:r>
            <a:rPr lang="en-US" sz="1100"/>
            <a:t>The </a:t>
          </a:r>
          <a:r>
            <a:rPr lang="en-US" sz="1100" baseline="0">
              <a:solidFill>
                <a:schemeClr val="dk1"/>
              </a:solidFill>
              <a:effectLst/>
              <a:latin typeface="+mn-lt"/>
              <a:ea typeface="+mn-ea"/>
              <a:cs typeface="+mn-cs"/>
            </a:rPr>
            <a:t>Laplace Test trend score </a:t>
          </a:r>
          <a:r>
            <a:rPr lang="en-US" sz="1100"/>
            <a:t>emulates the z-score, </a:t>
          </a:r>
          <a:r>
            <a:rPr lang="en-US" sz="1100" baseline="0"/>
            <a:t>the </a:t>
          </a:r>
          <a:r>
            <a:rPr lang="en-US" sz="1100"/>
            <a:t>number of</a:t>
          </a:r>
          <a:r>
            <a:rPr lang="en-US" sz="1100" baseline="0"/>
            <a:t> standard deviations in a standard normal distribution.  The larger the trend score, the larger the intensity of the trend.  </a:t>
          </a:r>
        </a:p>
        <a:p>
          <a:endParaRPr lang="en-US" sz="1100" baseline="0"/>
        </a:p>
        <a:p>
          <a:r>
            <a:rPr lang="en-US" sz="1100" baseline="0"/>
            <a:t>A trend score exactly </a:t>
          </a:r>
          <a:r>
            <a:rPr lang="en-US" sz="1100" u="sng" baseline="0"/>
            <a:t>equal to zero </a:t>
          </a:r>
          <a:r>
            <a:rPr lang="en-US" sz="1100" baseline="0"/>
            <a:t>means there is </a:t>
          </a:r>
          <a:r>
            <a:rPr lang="en-US" sz="1100" b="1" baseline="0"/>
            <a:t>no trend</a:t>
          </a:r>
          <a:r>
            <a:rPr lang="en-US" sz="1100" baseline="0"/>
            <a:t>.  Thus, the data's graph is horizontal and a has constant occurrence rate.</a:t>
          </a:r>
        </a:p>
        <a:p>
          <a:endParaRPr lang="en-US" sz="1100" baseline="0"/>
        </a:p>
        <a:p>
          <a:r>
            <a:rPr lang="en-US" sz="1100"/>
            <a:t>A trend score </a:t>
          </a:r>
          <a:r>
            <a:rPr lang="en-US" sz="1100" u="sng"/>
            <a:t>greater than zero </a:t>
          </a:r>
          <a:r>
            <a:rPr lang="en-US" sz="1100"/>
            <a:t>means the data</a:t>
          </a:r>
          <a:r>
            <a:rPr lang="en-US" sz="1100" baseline="0"/>
            <a:t> has </a:t>
          </a:r>
          <a:r>
            <a:rPr lang="en-US" sz="1100"/>
            <a:t>an </a:t>
          </a:r>
          <a:r>
            <a:rPr lang="en-US" sz="1100" b="1"/>
            <a:t>upward or increasing trend</a:t>
          </a:r>
          <a:r>
            <a:rPr lang="en-US" sz="1100"/>
            <a:t>.</a:t>
          </a:r>
        </a:p>
        <a:p>
          <a:endParaRPr lang="en-US" sz="1100"/>
        </a:p>
        <a:p>
          <a:r>
            <a:rPr lang="en-US" sz="1100"/>
            <a:t>A trend score </a:t>
          </a:r>
          <a:r>
            <a:rPr lang="en-US" sz="1100" u="sng"/>
            <a:t>less than zero </a:t>
          </a:r>
          <a:r>
            <a:rPr lang="en-US" sz="1100"/>
            <a:t>means the data has a </a:t>
          </a:r>
          <a:r>
            <a:rPr lang="en-US" sz="1100" b="1"/>
            <a:t>downward or decreasing trend</a:t>
          </a:r>
          <a:r>
            <a:rPr lang="en-US" sz="1100"/>
            <a:t>. </a:t>
          </a:r>
        </a:p>
        <a:p>
          <a:endParaRPr lang="en-US" sz="1100"/>
        </a:p>
        <a:p>
          <a:endParaRPr lang="en-US" sz="1100" u="sng"/>
        </a:p>
        <a:p>
          <a:r>
            <a:rPr lang="en-US" sz="1200" b="1" u="sng"/>
            <a:t>Rule of Thumb</a:t>
          </a:r>
          <a:r>
            <a:rPr lang="en-US" sz="1100" baseline="0"/>
            <a:t>:  </a:t>
          </a:r>
        </a:p>
        <a:p>
          <a:endParaRPr lang="en-US" sz="1100" baseline="0">
            <a:solidFill>
              <a:schemeClr val="dk1"/>
            </a:solidFill>
            <a:effectLst/>
            <a:latin typeface="+mn-lt"/>
            <a:ea typeface="+mn-ea"/>
            <a:cs typeface="+mn-cs"/>
          </a:endParaRPr>
        </a:p>
        <a:p>
          <a:r>
            <a:rPr lang="en-US" sz="1100" baseline="0">
              <a:solidFill>
                <a:schemeClr val="dk1"/>
              </a:solidFill>
              <a:effectLst/>
              <a:latin typeface="+mn-lt"/>
              <a:ea typeface="+mn-ea"/>
              <a:cs typeface="+mn-cs"/>
            </a:rPr>
            <a:t>When the Laplace Test trend score is ...</a:t>
          </a:r>
          <a:endParaRPr lang="en-US" sz="1100" baseline="0"/>
        </a:p>
        <a:p>
          <a:r>
            <a:rPr lang="en-US" sz="1100" baseline="0"/>
            <a:t>1.  +/- 1/2, the statistical confidence there is a trend is 38%.  Thus, view data as no trend or is either a symmetric concave or convex curve.</a:t>
          </a:r>
        </a:p>
        <a:p>
          <a:r>
            <a:rPr lang="en-US" sz="1100" baseline="0"/>
            <a:t>2.  +/- 1, </a:t>
          </a:r>
          <a:r>
            <a:rPr lang="en-US" sz="1100" baseline="0">
              <a:solidFill>
                <a:schemeClr val="dk1"/>
              </a:solidFill>
              <a:effectLst/>
              <a:latin typeface="+mn-lt"/>
              <a:ea typeface="+mn-ea"/>
              <a:cs typeface="+mn-cs"/>
            </a:rPr>
            <a:t>the statistical confidence there is a trend is 68%.  </a:t>
          </a:r>
        </a:p>
        <a:p>
          <a:r>
            <a:rPr lang="en-US" sz="1100" baseline="0"/>
            <a:t>3.  +/- 2, </a:t>
          </a:r>
          <a:r>
            <a:rPr lang="en-US" sz="1100" baseline="0">
              <a:solidFill>
                <a:schemeClr val="dk1"/>
              </a:solidFill>
              <a:effectLst/>
              <a:latin typeface="+mn-lt"/>
              <a:ea typeface="+mn-ea"/>
              <a:cs typeface="+mn-cs"/>
            </a:rPr>
            <a:t>the statistical confidence there is a trend is 95.5%.  </a:t>
          </a:r>
        </a:p>
        <a:p>
          <a:r>
            <a:rPr lang="en-US" sz="1100" baseline="0">
              <a:solidFill>
                <a:schemeClr val="dk1"/>
              </a:solidFill>
              <a:effectLst/>
              <a:latin typeface="+mn-lt"/>
              <a:ea typeface="+mn-ea"/>
              <a:cs typeface="+mn-cs"/>
            </a:rPr>
            <a:t>4.  +/- 4, the statistical confidence there is a trend is 99.99%.  </a:t>
          </a:r>
        </a:p>
        <a:p>
          <a:endParaRPr lang="en-US" sz="1100" baseline="0">
            <a:solidFill>
              <a:schemeClr val="dk1"/>
            </a:solidFill>
            <a:effectLst/>
            <a:latin typeface="+mn-lt"/>
            <a:ea typeface="+mn-ea"/>
            <a:cs typeface="+mn-cs"/>
          </a:endParaRPr>
        </a:p>
        <a:p>
          <a:endParaRPr lang="en-US" sz="1100" u="sng" baseline="0">
            <a:solidFill>
              <a:schemeClr val="dk1"/>
            </a:solidFill>
            <a:effectLst/>
            <a:latin typeface="+mn-lt"/>
            <a:ea typeface="+mn-ea"/>
            <a:cs typeface="+mn-cs"/>
          </a:endParaRPr>
        </a:p>
        <a:p>
          <a:r>
            <a:rPr lang="en-US" sz="1200" b="1" u="sng" baseline="0">
              <a:solidFill>
                <a:schemeClr val="dk1"/>
              </a:solidFill>
              <a:effectLst/>
              <a:latin typeface="+mn-lt"/>
              <a:ea typeface="+mn-ea"/>
              <a:cs typeface="+mn-cs"/>
            </a:rPr>
            <a:t>Excel formula for assigning statistical confidence to a trend score</a:t>
          </a:r>
          <a:r>
            <a:rPr lang="en-US" sz="1200" u="sng" baseline="0">
              <a:solidFill>
                <a:schemeClr val="dk1"/>
              </a:solidFill>
              <a:effectLst/>
              <a:latin typeface="+mn-lt"/>
              <a:ea typeface="+mn-ea"/>
              <a:cs typeface="+mn-cs"/>
            </a:rPr>
            <a:t> </a:t>
          </a:r>
          <a:r>
            <a:rPr lang="en-US" sz="1100" u="sng" baseline="0">
              <a:solidFill>
                <a:schemeClr val="dk1"/>
              </a:solidFill>
              <a:effectLst/>
              <a:latin typeface="+mn-lt"/>
              <a:ea typeface="+mn-ea"/>
              <a:cs typeface="+mn-cs"/>
            </a:rPr>
            <a:t>(based on a two-tail test)</a:t>
          </a:r>
          <a:r>
            <a:rPr lang="en-US" sz="1100" baseline="0">
              <a:solidFill>
                <a:schemeClr val="dk1"/>
              </a:solidFill>
              <a:effectLst/>
              <a:latin typeface="+mn-lt"/>
              <a:ea typeface="+mn-ea"/>
              <a:cs typeface="+mn-cs"/>
            </a:rPr>
            <a:t>:</a:t>
          </a:r>
        </a:p>
        <a:p>
          <a:endParaRPr lang="en-US" sz="1100" baseline="0">
            <a:solidFill>
              <a:schemeClr val="dk1"/>
            </a:solidFill>
            <a:effectLst/>
            <a:latin typeface="+mn-lt"/>
            <a:ea typeface="+mn-ea"/>
            <a:cs typeface="+mn-cs"/>
          </a:endParaRPr>
        </a:p>
        <a:p>
          <a:r>
            <a:rPr lang="en-US" sz="1100" baseline="0">
              <a:solidFill>
                <a:schemeClr val="dk1"/>
              </a:solidFill>
              <a:effectLst/>
              <a:latin typeface="+mn-lt"/>
              <a:ea typeface="+mn-ea"/>
              <a:cs typeface="+mn-cs"/>
            </a:rPr>
            <a:t>Statistical Confidence =ABS(1-2*(1-NORM.S.DIST(z,TRUE))) where z is the Laplace Test trend score.  </a:t>
          </a:r>
        </a:p>
        <a:p>
          <a:endParaRPr lang="en-US"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b="1" u="sng">
              <a:solidFill>
                <a:srgbClr val="7030A0"/>
              </a:solidFill>
              <a:effectLst/>
              <a:latin typeface="+mn-lt"/>
              <a:ea typeface="+mn-ea"/>
              <a:cs typeface="+mn-cs"/>
            </a:rPr>
            <a:t>Example</a:t>
          </a:r>
          <a:r>
            <a:rPr lang="en-US" sz="1100" u="none">
              <a:solidFill>
                <a:schemeClr val="dk1"/>
              </a:solidFill>
              <a:effectLst/>
              <a:latin typeface="+mn-lt"/>
              <a:ea typeface="+mn-ea"/>
              <a:cs typeface="+mn-cs"/>
            </a:rPr>
            <a:t>: A trend score </a:t>
          </a:r>
          <a:r>
            <a:rPr lang="en-US" sz="1100" u="none" baseline="0">
              <a:solidFill>
                <a:schemeClr val="dk1"/>
              </a:solidFill>
              <a:effectLst/>
              <a:latin typeface="+mn-lt"/>
              <a:ea typeface="+mn-ea"/>
              <a:cs typeface="+mn-cs"/>
            </a:rPr>
            <a:t>equal to </a:t>
          </a:r>
          <a:r>
            <a:rPr lang="en-US" sz="1100" b="0" i="0" u="none" strike="noStrike">
              <a:solidFill>
                <a:schemeClr val="dk1"/>
              </a:solidFill>
              <a:effectLst/>
              <a:latin typeface="+mn-lt"/>
              <a:ea typeface="+mn-ea"/>
              <a:cs typeface="+mn-cs"/>
            </a:rPr>
            <a:t>-2.6711 means </a:t>
          </a:r>
          <a:r>
            <a:rPr lang="en-US" sz="1100">
              <a:solidFill>
                <a:schemeClr val="dk1"/>
              </a:solidFill>
              <a:effectLst/>
              <a:latin typeface="+mn-lt"/>
              <a:ea typeface="+mn-ea"/>
              <a:cs typeface="+mn-cs"/>
            </a:rPr>
            <a:t>there is a significant trend downward with a statistical</a:t>
          </a:r>
          <a:r>
            <a:rPr lang="en-US" sz="1100" baseline="0">
              <a:solidFill>
                <a:schemeClr val="dk1"/>
              </a:solidFill>
              <a:effectLst/>
              <a:latin typeface="+mn-lt"/>
              <a:ea typeface="+mn-ea"/>
              <a:cs typeface="+mn-cs"/>
            </a:rPr>
            <a:t> confidence of 99.2%.</a:t>
          </a:r>
        </a:p>
        <a:p>
          <a:pPr marL="0" marR="0" lvl="0" indent="0" defTabSz="914400" eaLnBrk="1" fontAlgn="auto" latinLnBrk="0" hangingPunct="1">
            <a:lnSpc>
              <a:spcPct val="100000"/>
            </a:lnSpc>
            <a:spcBef>
              <a:spcPts val="0"/>
            </a:spcBef>
            <a:spcAft>
              <a:spcPts val="0"/>
            </a:spcAft>
            <a:buClrTx/>
            <a:buSzTx/>
            <a:buFontTx/>
            <a:buNone/>
            <a:tabLst/>
            <a:defRPr/>
          </a:pPr>
          <a:endParaRPr lang="en-US" sz="1100" baseline="0">
            <a:solidFill>
              <a:schemeClr val="dk1"/>
            </a:solidFill>
            <a:effectLst/>
            <a:latin typeface="+mn-lt"/>
            <a:ea typeface="+mn-ea"/>
            <a:cs typeface="+mn-cs"/>
          </a:endParaRPr>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0</xdr:col>
      <xdr:colOff>123825</xdr:colOff>
      <xdr:row>356</xdr:row>
      <xdr:rowOff>180974</xdr:rowOff>
    </xdr:from>
    <xdr:ext cx="11477625" cy="10725151"/>
    <xdr:sp macro="" textlink="">
      <xdr:nvSpPr>
        <xdr:cNvPr id="3" name="TextBox 2">
          <a:extLst>
            <a:ext uri="{FF2B5EF4-FFF2-40B4-BE49-F238E27FC236}">
              <a16:creationId xmlns:a16="http://schemas.microsoft.com/office/drawing/2014/main" id="{A27DDFF0-910C-4A2F-AE58-9B72D7165816}"/>
            </a:ext>
          </a:extLst>
        </xdr:cNvPr>
        <xdr:cNvSpPr txBox="1"/>
      </xdr:nvSpPr>
      <xdr:spPr>
        <a:xfrm>
          <a:off x="123825" y="67808474"/>
          <a:ext cx="11477625" cy="107251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100" b="1" i="0">
              <a:solidFill>
                <a:schemeClr val="tx1"/>
              </a:solidFill>
              <a:effectLst/>
              <a:latin typeface="+mn-lt"/>
              <a:ea typeface="+mn-ea"/>
              <a:cs typeface="+mn-cs"/>
            </a:rPr>
            <a:t>Notes:</a:t>
          </a:r>
        </a:p>
        <a:p>
          <a:pPr fontAlgn="t"/>
          <a:endParaRPr lang="en-US" sz="1100" b="1" i="0">
            <a:solidFill>
              <a:schemeClr val="tx1"/>
            </a:solidFill>
            <a:effectLst/>
            <a:latin typeface="+mn-lt"/>
            <a:ea typeface="+mn-ea"/>
            <a:cs typeface="+mn-cs"/>
          </a:endParaRPr>
        </a:p>
        <a:p>
          <a:pPr fontAlgn="t"/>
          <a:r>
            <a:rPr lang="en-US" sz="1100" b="1" i="0">
              <a:solidFill>
                <a:schemeClr val="tx1"/>
              </a:solidFill>
              <a:effectLst/>
              <a:latin typeface="+mn-lt"/>
              <a:ea typeface="+mn-ea"/>
              <a:cs typeface="+mn-cs"/>
            </a:rPr>
            <a:t>States Affected and Category by States Affected:</a:t>
          </a:r>
          <a:r>
            <a:rPr lang="en-US" sz="1100" b="0" i="0">
              <a:solidFill>
                <a:schemeClr val="tx1"/>
              </a:solidFill>
              <a:effectLst/>
              <a:latin typeface="+mn-lt"/>
              <a:ea typeface="+mn-ea"/>
              <a:cs typeface="+mn-cs"/>
            </a:rPr>
            <a:t> The impact of the hurricane on individual U.S. states based upon the Saffir-Simpson Hurricane Wind Scale (through the estimate of the maximum sustained [1-min] surface [10 m] winds at each state).</a:t>
          </a:r>
          <a:br>
            <a:rPr lang="en-US" sz="1100" b="0" i="0">
              <a:solidFill>
                <a:schemeClr val="tx1"/>
              </a:solidFill>
              <a:effectLst/>
              <a:latin typeface="+mn-lt"/>
              <a:ea typeface="+mn-ea"/>
              <a:cs typeface="+mn-cs"/>
            </a:rPr>
          </a:br>
          <a:r>
            <a:rPr lang="en-US" sz="1100" b="0" i="0">
              <a:solidFill>
                <a:schemeClr val="tx1"/>
              </a:solidFill>
              <a:effectLst/>
              <a:latin typeface="+mn-lt"/>
              <a:ea typeface="+mn-ea"/>
              <a:cs typeface="+mn-cs"/>
            </a:rPr>
            <a:t>TX S-South Texas, TX C-Central Texas, TX N-North Texas, LA-Louisiana, MS-Mississippi, AL-Alabama, FL NW-Northwest Florida, FL SW-Southwest Florida, FL SE-Southeast Florida, FL NE-Northeast Florida, GA-Georgia, SC-South Carolina , NC-North Carolina, VA-Virginia, MD-Maryland, DE-Delaware, NJ-New Jersey, NY-New York, PA-Pennsylvania, CT-Connecticut, RI-Rhode Island, MA-Massachusetts , NH-New Hampshire, ME-Maine.</a:t>
          </a:r>
          <a:br>
            <a:rPr lang="en-US" sz="1100" b="0" i="0">
              <a:solidFill>
                <a:schemeClr val="tx1"/>
              </a:solidFill>
              <a:effectLst/>
              <a:latin typeface="+mn-lt"/>
              <a:ea typeface="+mn-ea"/>
              <a:cs typeface="+mn-cs"/>
            </a:rPr>
          </a:br>
          <a:r>
            <a:rPr lang="en-US" sz="1100" b="0" i="0">
              <a:solidFill>
                <a:schemeClr val="tx1"/>
              </a:solidFill>
              <a:effectLst/>
              <a:latin typeface="+mn-lt"/>
              <a:ea typeface="+mn-ea"/>
              <a:cs typeface="+mn-cs"/>
            </a:rPr>
            <a:t>In Texas, south refers to the area from the Mexican border to Corpus Christi; central spans from north of Corpus Christi to Matagorda Bay and north refers to the region from north of Matagorda Bay to the Louisiana border.</a:t>
          </a:r>
          <a:br>
            <a:rPr lang="en-US" sz="1100" b="0" i="0">
              <a:solidFill>
                <a:schemeClr val="tx1"/>
              </a:solidFill>
              <a:effectLst/>
              <a:latin typeface="+mn-lt"/>
              <a:ea typeface="+mn-ea"/>
              <a:cs typeface="+mn-cs"/>
            </a:rPr>
          </a:br>
          <a:r>
            <a:rPr lang="en-US" sz="1100" b="0" i="0">
              <a:solidFill>
                <a:schemeClr val="tx1"/>
              </a:solidFill>
              <a:effectLst/>
              <a:latin typeface="+mn-lt"/>
              <a:ea typeface="+mn-ea"/>
              <a:cs typeface="+mn-cs"/>
            </a:rPr>
            <a:t>In Florida, the north-south dividing line is from Cape Canaveral [28.45N] to Tarpon Springs [28.17N]. The dividing line between west-east Florida goes from 82.69W at the north Florida border with Georgia, to Lake Okeechobee and due south along longitude 80.85W.) Occasionally, a hurricane will cause a hurricane impact (estimated maximum sustained surface winds) in an inland state. To differentiate these cases versus coastal hurricane impacts, these inland hurricane strikes are denoted with an "I" prefix before the state abbreviation. States that have been so impacted at least once during this time period include Alabama (IAL), Georgia (IGA), North Carolina (INC), Virginia (IVA), and Pennsylvania (IPA). The Florida peninsula, by the nature of its relatively landmass, is all considered as coastal in this database.</a:t>
          </a:r>
        </a:p>
        <a:p>
          <a:pPr fontAlgn="t"/>
          <a:endParaRPr lang="en-US" sz="1100" b="1" i="0">
            <a:solidFill>
              <a:schemeClr val="tx1"/>
            </a:solidFill>
            <a:effectLst/>
            <a:latin typeface="+mn-lt"/>
            <a:ea typeface="+mn-ea"/>
            <a:cs typeface="+mn-cs"/>
          </a:endParaRPr>
        </a:p>
        <a:p>
          <a:pPr fontAlgn="t"/>
          <a:r>
            <a:rPr lang="en-US" sz="1100" b="1" i="0">
              <a:solidFill>
                <a:schemeClr val="tx1"/>
              </a:solidFill>
              <a:effectLst/>
              <a:latin typeface="+mn-lt"/>
              <a:ea typeface="+mn-ea"/>
              <a:cs typeface="+mn-cs"/>
            </a:rPr>
            <a:t>Highest U.S. Saffir-Simpson Category:</a:t>
          </a:r>
          <a:r>
            <a:rPr lang="en-US" sz="1100" b="0" i="0">
              <a:solidFill>
                <a:schemeClr val="tx1"/>
              </a:solidFill>
              <a:effectLst/>
              <a:latin typeface="+mn-lt"/>
              <a:ea typeface="+mn-ea"/>
              <a:cs typeface="+mn-cs"/>
            </a:rPr>
            <a:t> The highest Saffir-Simpson Hurricane Wind Scale impact in the United States based upon estimated maximum sustained (1-min) surface (10 m) winds produced at the coast. ("TS" indicates that the system caused only tropical storm conditions in the United States, though it was a hurricane at landfall. See "&amp;" below.)</a:t>
          </a:r>
        </a:p>
        <a:p>
          <a:pPr fontAlgn="t"/>
          <a:endParaRPr lang="en-US" sz="1100" b="1" i="0">
            <a:solidFill>
              <a:schemeClr val="tx1"/>
            </a:solidFill>
            <a:effectLst/>
            <a:latin typeface="+mn-lt"/>
            <a:ea typeface="+mn-ea"/>
            <a:cs typeface="+mn-cs"/>
          </a:endParaRPr>
        </a:p>
        <a:p>
          <a:pPr fontAlgn="t"/>
          <a:r>
            <a:rPr lang="en-US" sz="1100" b="1" i="0">
              <a:solidFill>
                <a:schemeClr val="tx1"/>
              </a:solidFill>
              <a:effectLst/>
              <a:latin typeface="+mn-lt"/>
              <a:ea typeface="+mn-ea"/>
              <a:cs typeface="+mn-cs"/>
            </a:rPr>
            <a:t>Central Pressure:</a:t>
          </a:r>
          <a:r>
            <a:rPr lang="en-US" sz="1100" b="0" i="0">
              <a:solidFill>
                <a:schemeClr val="tx1"/>
              </a:solidFill>
              <a:effectLst/>
              <a:latin typeface="+mn-lt"/>
              <a:ea typeface="+mn-ea"/>
              <a:cs typeface="+mn-cs"/>
            </a:rPr>
            <a:t> The observed or estimated central pressure of the hurricane at landfall.</a:t>
          </a:r>
        </a:p>
        <a:p>
          <a:pPr fontAlgn="t"/>
          <a:endParaRPr lang="en-US" sz="1100" b="1" i="0">
            <a:solidFill>
              <a:schemeClr val="tx1"/>
            </a:solidFill>
            <a:effectLst/>
            <a:latin typeface="+mn-lt"/>
            <a:ea typeface="+mn-ea"/>
            <a:cs typeface="+mn-cs"/>
          </a:endParaRPr>
        </a:p>
        <a:p>
          <a:pPr fontAlgn="t"/>
          <a:r>
            <a:rPr lang="en-US" sz="1100" b="1" i="0">
              <a:solidFill>
                <a:schemeClr val="tx1"/>
              </a:solidFill>
              <a:effectLst/>
              <a:latin typeface="+mn-lt"/>
              <a:ea typeface="+mn-ea"/>
              <a:cs typeface="+mn-cs"/>
            </a:rPr>
            <a:t>Maximum Winds:</a:t>
          </a:r>
          <a:r>
            <a:rPr lang="en-US" sz="1100" b="0" i="0">
              <a:solidFill>
                <a:schemeClr val="tx1"/>
              </a:solidFill>
              <a:effectLst/>
              <a:latin typeface="+mn-lt"/>
              <a:ea typeface="+mn-ea"/>
              <a:cs typeface="+mn-cs"/>
            </a:rPr>
            <a:t> Estimated maximum sustained (1-min) surface (10 m) winds to occur along the U. S. coast. Winds are estimated to the nearest 10 kt for the period of 1851 to 1885 and to the nearest 5 kt for the period of 1886 to date. (1 kt = 1.15 mph.)</a:t>
          </a:r>
        </a:p>
        <a:p>
          <a:pPr fontAlgn="t"/>
          <a:endParaRPr lang="en-US" sz="1100" b="1" i="0">
            <a:solidFill>
              <a:schemeClr val="tx1"/>
            </a:solidFill>
            <a:effectLst/>
            <a:latin typeface="+mn-lt"/>
            <a:ea typeface="+mn-ea"/>
            <a:cs typeface="+mn-cs"/>
          </a:endParaRPr>
        </a:p>
        <a:p>
          <a:pPr fontAlgn="t"/>
          <a:r>
            <a:rPr lang="en-US" sz="1100" b="1" i="0">
              <a:solidFill>
                <a:schemeClr val="tx1"/>
              </a:solidFill>
              <a:effectLst/>
              <a:latin typeface="+mn-lt"/>
              <a:ea typeface="+mn-ea"/>
              <a:cs typeface="+mn-cs"/>
            </a:rPr>
            <a:t>*</a:t>
          </a:r>
          <a:r>
            <a:rPr lang="en-US" sz="1100" b="0" i="0">
              <a:solidFill>
                <a:schemeClr val="tx1"/>
              </a:solidFill>
              <a:effectLst/>
              <a:latin typeface="+mn-lt"/>
              <a:ea typeface="+mn-ea"/>
              <a:cs typeface="+mn-cs"/>
            </a:rPr>
            <a:t> - Indicates that the hurricane center did not make a U.S. landfall (or substantially weakened before making landfall), but did produce the indicated hurricane-force winds over land. In this case, central pressure is given for the time that the hurricane winds along the coast were the strongest.</a:t>
          </a:r>
        </a:p>
        <a:p>
          <a:pPr fontAlgn="t"/>
          <a:endParaRPr lang="en-US" sz="1100" b="1" i="0">
            <a:solidFill>
              <a:schemeClr val="tx1"/>
            </a:solidFill>
            <a:effectLst/>
            <a:latin typeface="+mn-lt"/>
            <a:ea typeface="+mn-ea"/>
            <a:cs typeface="+mn-cs"/>
          </a:endParaRPr>
        </a:p>
        <a:p>
          <a:pPr fontAlgn="t"/>
          <a:r>
            <a:rPr lang="en-US" sz="1100" b="1" i="0">
              <a:solidFill>
                <a:schemeClr val="tx1"/>
              </a:solidFill>
              <a:effectLst/>
              <a:latin typeface="+mn-lt"/>
              <a:ea typeface="+mn-ea"/>
              <a:cs typeface="+mn-cs"/>
            </a:rPr>
            <a:t>&amp;</a:t>
          </a:r>
          <a:r>
            <a:rPr lang="en-US" sz="1100" b="0" i="0">
              <a:solidFill>
                <a:schemeClr val="tx1"/>
              </a:solidFill>
              <a:effectLst/>
              <a:latin typeface="+mn-lt"/>
              <a:ea typeface="+mn-ea"/>
              <a:cs typeface="+mn-cs"/>
            </a:rPr>
            <a:t> - Indicates that the hurricane center did make a direct landfall, but that the strongest winds likely remained offshore. Thus the winds indicated here are lower than in HURDAT.</a:t>
          </a:r>
        </a:p>
        <a:p>
          <a:pPr fontAlgn="t"/>
          <a:endParaRPr lang="en-US" sz="1100" b="1" i="0">
            <a:solidFill>
              <a:schemeClr val="tx1"/>
            </a:solidFill>
            <a:effectLst/>
            <a:latin typeface="+mn-lt"/>
            <a:ea typeface="+mn-ea"/>
            <a:cs typeface="+mn-cs"/>
          </a:endParaRPr>
        </a:p>
        <a:p>
          <a:pPr fontAlgn="t"/>
          <a:r>
            <a:rPr lang="en-US" sz="1100" b="1" i="0">
              <a:solidFill>
                <a:schemeClr val="tx1"/>
              </a:solidFill>
              <a:effectLst/>
              <a:latin typeface="+mn-lt"/>
              <a:ea typeface="+mn-ea"/>
              <a:cs typeface="+mn-cs"/>
            </a:rPr>
            <a:t>#</a:t>
          </a:r>
          <a:r>
            <a:rPr lang="en-US" sz="1100" b="0" i="0">
              <a:solidFill>
                <a:schemeClr val="tx1"/>
              </a:solidFill>
              <a:effectLst/>
              <a:latin typeface="+mn-lt"/>
              <a:ea typeface="+mn-ea"/>
              <a:cs typeface="+mn-cs"/>
            </a:rPr>
            <a:t> - Indicates that the hurricane made landfall over Mexico, but also caused sustained hurricane force surface winds in Texas. The strongest winds at landfall impacted Mexico, while the weaker maximum sustained winds indicated here were conditions estimated to occur in Texas. Indicated central pressure given is that at Mexican landfall.</a:t>
          </a:r>
        </a:p>
        <a:p>
          <a:pPr fontAlgn="t"/>
          <a:endParaRPr lang="en-US" sz="1100" b="1" i="0">
            <a:solidFill>
              <a:schemeClr val="tx1"/>
            </a:solidFill>
            <a:effectLst/>
            <a:latin typeface="+mn-lt"/>
            <a:ea typeface="+mn-ea"/>
            <a:cs typeface="+mn-cs"/>
          </a:endParaRPr>
        </a:p>
        <a:p>
          <a:pPr fontAlgn="t"/>
          <a:r>
            <a:rPr lang="en-US" sz="1100" b="1" i="0">
              <a:solidFill>
                <a:schemeClr val="tx1"/>
              </a:solidFill>
              <a:effectLst/>
              <a:latin typeface="+mn-lt"/>
              <a:ea typeface="+mn-ea"/>
              <a:cs typeface="+mn-cs"/>
            </a:rPr>
            <a:t>Additional Note:</a:t>
          </a:r>
          <a:r>
            <a:rPr lang="en-US" sz="1100" b="0" i="0">
              <a:solidFill>
                <a:schemeClr val="tx1"/>
              </a:solidFill>
              <a:effectLst/>
              <a:latin typeface="+mn-lt"/>
              <a:ea typeface="+mn-ea"/>
              <a:cs typeface="+mn-cs"/>
            </a:rPr>
            <a:t> Because of the sparseness of towns and cities before 1900 in some coastal locations along the United States, the above list is not complete for all states. Before the Gulf of Mexico and Atlantic coasts became settled, hurricanes may have been underestimated in their intensity or missed completely for small-sized systems (i.e., 2004's Hurricane Charley). The following list provides </a:t>
          </a:r>
          <a:r>
            <a:rPr lang="en-US" sz="1100" b="0" i="0">
              <a:solidFill>
                <a:srgbClr val="FF0000"/>
              </a:solidFill>
              <a:effectLst/>
              <a:latin typeface="+mn-lt"/>
              <a:ea typeface="+mn-ea"/>
              <a:cs typeface="+mn-cs"/>
            </a:rPr>
            <a:t>estimated dates when accurate tropical cyclone records began </a:t>
          </a:r>
          <a:r>
            <a:rPr lang="en-US" sz="1100" b="0" i="0">
              <a:solidFill>
                <a:schemeClr val="tx1"/>
              </a:solidFill>
              <a:effectLst/>
              <a:latin typeface="+mn-lt"/>
              <a:ea typeface="+mn-ea"/>
              <a:cs typeface="+mn-cs"/>
            </a:rPr>
            <a:t>for specified regions of the United States based upon U.S Census reports and other historical analyses. Years in parenthesis indicate possible starting dates for reliable records before the 1850s that may be available with additional research:</a:t>
          </a:r>
        </a:p>
        <a:p>
          <a:pPr fontAlgn="t"/>
          <a:endParaRPr lang="en-US" sz="1100" b="0" i="0">
            <a:solidFill>
              <a:schemeClr val="tx1"/>
            </a:solidFill>
            <a:effectLst/>
            <a:latin typeface="+mn-lt"/>
            <a:ea typeface="+mn-ea"/>
            <a:cs typeface="+mn-cs"/>
          </a:endParaRPr>
        </a:p>
        <a:p>
          <a:pPr fontAlgn="t"/>
          <a:r>
            <a:rPr lang="en-US" sz="1100" b="0" i="0">
              <a:solidFill>
                <a:schemeClr val="tx1"/>
              </a:solidFill>
              <a:effectLst/>
              <a:latin typeface="+mn-lt"/>
              <a:ea typeface="+mn-ea"/>
              <a:cs typeface="+mn-cs"/>
            </a:rPr>
            <a:t>Texas-south &gt; 1880</a:t>
          </a:r>
          <a:br>
            <a:rPr lang="en-US" sz="1100" b="0" i="0">
              <a:solidFill>
                <a:schemeClr val="tx1"/>
              </a:solidFill>
              <a:effectLst/>
              <a:latin typeface="+mn-lt"/>
              <a:ea typeface="+mn-ea"/>
              <a:cs typeface="+mn-cs"/>
            </a:rPr>
          </a:br>
          <a:r>
            <a:rPr lang="en-US" sz="1100" b="0" i="0">
              <a:solidFill>
                <a:schemeClr val="tx1"/>
              </a:solidFill>
              <a:effectLst/>
              <a:latin typeface="+mn-lt"/>
              <a:ea typeface="+mn-ea"/>
              <a:cs typeface="+mn-cs"/>
            </a:rPr>
            <a:t>Texas-central &gt; 1851</a:t>
          </a:r>
          <a:br>
            <a:rPr lang="en-US" sz="1100" b="0" i="0">
              <a:solidFill>
                <a:schemeClr val="tx1"/>
              </a:solidFill>
              <a:effectLst/>
              <a:latin typeface="+mn-lt"/>
              <a:ea typeface="+mn-ea"/>
              <a:cs typeface="+mn-cs"/>
            </a:rPr>
          </a:br>
          <a:r>
            <a:rPr lang="en-US" sz="1100" b="0" i="0">
              <a:solidFill>
                <a:schemeClr val="tx1"/>
              </a:solidFill>
              <a:effectLst/>
              <a:latin typeface="+mn-lt"/>
              <a:ea typeface="+mn-ea"/>
              <a:cs typeface="+mn-cs"/>
            </a:rPr>
            <a:t>Texas-north &gt; 1860</a:t>
          </a:r>
          <a:br>
            <a:rPr lang="en-US" sz="1100" b="0" i="0">
              <a:solidFill>
                <a:schemeClr val="tx1"/>
              </a:solidFill>
              <a:effectLst/>
              <a:latin typeface="+mn-lt"/>
              <a:ea typeface="+mn-ea"/>
              <a:cs typeface="+mn-cs"/>
            </a:rPr>
          </a:br>
          <a:r>
            <a:rPr lang="en-US" sz="1100" b="0" i="0">
              <a:solidFill>
                <a:schemeClr val="tx1"/>
              </a:solidFill>
              <a:effectLst/>
              <a:latin typeface="+mn-lt"/>
              <a:ea typeface="+mn-ea"/>
              <a:cs typeface="+mn-cs"/>
            </a:rPr>
            <a:t>Louisiana &gt; 1880</a:t>
          </a:r>
          <a:br>
            <a:rPr lang="en-US" sz="1100" b="0" i="0">
              <a:solidFill>
                <a:schemeClr val="tx1"/>
              </a:solidFill>
              <a:effectLst/>
              <a:latin typeface="+mn-lt"/>
              <a:ea typeface="+mn-ea"/>
              <a:cs typeface="+mn-cs"/>
            </a:rPr>
          </a:br>
          <a:r>
            <a:rPr lang="en-US" sz="1100" b="0" i="0">
              <a:solidFill>
                <a:schemeClr val="tx1"/>
              </a:solidFill>
              <a:effectLst/>
              <a:latin typeface="+mn-lt"/>
              <a:ea typeface="+mn-ea"/>
              <a:cs typeface="+mn-cs"/>
            </a:rPr>
            <a:t>Mississippi &gt; 1851</a:t>
          </a:r>
          <a:br>
            <a:rPr lang="en-US" sz="1100" b="0" i="0">
              <a:solidFill>
                <a:schemeClr val="tx1"/>
              </a:solidFill>
              <a:effectLst/>
              <a:latin typeface="+mn-lt"/>
              <a:ea typeface="+mn-ea"/>
              <a:cs typeface="+mn-cs"/>
            </a:rPr>
          </a:br>
          <a:r>
            <a:rPr lang="en-US" sz="1100" b="0" i="0">
              <a:solidFill>
                <a:schemeClr val="tx1"/>
              </a:solidFill>
              <a:effectLst/>
              <a:latin typeface="+mn-lt"/>
              <a:ea typeface="+mn-ea"/>
              <a:cs typeface="+mn-cs"/>
            </a:rPr>
            <a:t>Alabama &lt; 1851 (1830)</a:t>
          </a:r>
          <a:br>
            <a:rPr lang="en-US" sz="1100" b="0" i="0">
              <a:solidFill>
                <a:schemeClr val="tx1"/>
              </a:solidFill>
              <a:effectLst/>
              <a:latin typeface="+mn-lt"/>
              <a:ea typeface="+mn-ea"/>
              <a:cs typeface="+mn-cs"/>
            </a:rPr>
          </a:br>
          <a:r>
            <a:rPr lang="en-US" sz="1100" b="0" i="0">
              <a:solidFill>
                <a:schemeClr val="tx1"/>
              </a:solidFill>
              <a:effectLst/>
              <a:latin typeface="+mn-lt"/>
              <a:ea typeface="+mn-ea"/>
              <a:cs typeface="+mn-cs"/>
            </a:rPr>
            <a:t>Florida-northwest &gt; 1880</a:t>
          </a:r>
          <a:br>
            <a:rPr lang="en-US" sz="1100" b="0" i="0">
              <a:solidFill>
                <a:schemeClr val="tx1"/>
              </a:solidFill>
              <a:effectLst/>
              <a:latin typeface="+mn-lt"/>
              <a:ea typeface="+mn-ea"/>
              <a:cs typeface="+mn-cs"/>
            </a:rPr>
          </a:br>
          <a:r>
            <a:rPr lang="en-US" sz="1100" b="0" i="0">
              <a:solidFill>
                <a:schemeClr val="tx1"/>
              </a:solidFill>
              <a:effectLst/>
              <a:latin typeface="+mn-lt"/>
              <a:ea typeface="+mn-ea"/>
              <a:cs typeface="+mn-cs"/>
            </a:rPr>
            <a:t>Florida-southwest </a:t>
          </a:r>
          <a:r>
            <a:rPr lang="en-US" sz="1100" b="0" i="0">
              <a:solidFill>
                <a:srgbClr val="FF0000"/>
              </a:solidFill>
              <a:effectLst/>
              <a:latin typeface="+mn-lt"/>
              <a:ea typeface="+mn-ea"/>
              <a:cs typeface="+mn-cs"/>
            </a:rPr>
            <a:t>&gt; 1900</a:t>
          </a:r>
          <a:br>
            <a:rPr lang="en-US" sz="1100" b="0" i="0">
              <a:solidFill>
                <a:schemeClr val="tx1"/>
              </a:solidFill>
              <a:effectLst/>
              <a:latin typeface="+mn-lt"/>
              <a:ea typeface="+mn-ea"/>
              <a:cs typeface="+mn-cs"/>
            </a:rPr>
          </a:br>
          <a:r>
            <a:rPr lang="en-US" sz="1100" b="0" i="0">
              <a:solidFill>
                <a:schemeClr val="tx1"/>
              </a:solidFill>
              <a:effectLst/>
              <a:latin typeface="+mn-lt"/>
              <a:ea typeface="+mn-ea"/>
              <a:cs typeface="+mn-cs"/>
            </a:rPr>
            <a:t>Florida-southeast </a:t>
          </a:r>
          <a:r>
            <a:rPr lang="en-US" sz="1100" b="0" i="0">
              <a:solidFill>
                <a:srgbClr val="FF0000"/>
              </a:solidFill>
              <a:effectLst/>
              <a:latin typeface="+mn-lt"/>
              <a:ea typeface="+mn-ea"/>
              <a:cs typeface="+mn-cs"/>
            </a:rPr>
            <a:t>&gt; 1900</a:t>
          </a:r>
          <a:br>
            <a:rPr lang="en-US" sz="1100" b="0" i="0">
              <a:solidFill>
                <a:schemeClr val="tx1"/>
              </a:solidFill>
              <a:effectLst/>
              <a:latin typeface="+mn-lt"/>
              <a:ea typeface="+mn-ea"/>
              <a:cs typeface="+mn-cs"/>
            </a:rPr>
          </a:br>
          <a:r>
            <a:rPr lang="en-US" sz="1100" b="0" i="0">
              <a:solidFill>
                <a:schemeClr val="tx1"/>
              </a:solidFill>
              <a:effectLst/>
              <a:latin typeface="+mn-lt"/>
              <a:ea typeface="+mn-ea"/>
              <a:cs typeface="+mn-cs"/>
            </a:rPr>
            <a:t>Florida-northeast &gt; 1880</a:t>
          </a:r>
          <a:br>
            <a:rPr lang="en-US" sz="1100" b="0" i="0">
              <a:solidFill>
                <a:schemeClr val="tx1"/>
              </a:solidFill>
              <a:effectLst/>
              <a:latin typeface="+mn-lt"/>
              <a:ea typeface="+mn-ea"/>
              <a:cs typeface="+mn-cs"/>
            </a:rPr>
          </a:br>
          <a:r>
            <a:rPr lang="en-US" sz="1100" b="0" i="0">
              <a:solidFill>
                <a:schemeClr val="tx1"/>
              </a:solidFill>
              <a:effectLst/>
              <a:latin typeface="+mn-lt"/>
              <a:ea typeface="+mn-ea"/>
              <a:cs typeface="+mn-cs"/>
            </a:rPr>
            <a:t>Georgia &lt; 1851 (1800)</a:t>
          </a:r>
          <a:br>
            <a:rPr lang="en-US" sz="1100" b="0" i="0">
              <a:solidFill>
                <a:schemeClr val="tx1"/>
              </a:solidFill>
              <a:effectLst/>
              <a:latin typeface="+mn-lt"/>
              <a:ea typeface="+mn-ea"/>
              <a:cs typeface="+mn-cs"/>
            </a:rPr>
          </a:br>
          <a:r>
            <a:rPr lang="en-US" sz="1100" b="0" i="0">
              <a:solidFill>
                <a:schemeClr val="tx1"/>
              </a:solidFill>
              <a:effectLst/>
              <a:latin typeface="+mn-lt"/>
              <a:ea typeface="+mn-ea"/>
              <a:cs typeface="+mn-cs"/>
            </a:rPr>
            <a:t>South Carolina &lt; 1851 (1760)</a:t>
          </a:r>
          <a:br>
            <a:rPr lang="en-US" sz="1100" b="0" i="0">
              <a:solidFill>
                <a:schemeClr val="tx1"/>
              </a:solidFill>
              <a:effectLst/>
              <a:latin typeface="+mn-lt"/>
              <a:ea typeface="+mn-ea"/>
              <a:cs typeface="+mn-cs"/>
            </a:rPr>
          </a:br>
          <a:r>
            <a:rPr lang="en-US" sz="1100" b="0" i="0">
              <a:solidFill>
                <a:schemeClr val="tx1"/>
              </a:solidFill>
              <a:effectLst/>
              <a:latin typeface="+mn-lt"/>
              <a:ea typeface="+mn-ea"/>
              <a:cs typeface="+mn-cs"/>
            </a:rPr>
            <a:t>North Carolina &lt; 1851 (1760)</a:t>
          </a:r>
          <a:br>
            <a:rPr lang="en-US" sz="1100" b="0" i="0">
              <a:solidFill>
                <a:schemeClr val="tx1"/>
              </a:solidFill>
              <a:effectLst/>
              <a:latin typeface="+mn-lt"/>
              <a:ea typeface="+mn-ea"/>
              <a:cs typeface="+mn-cs"/>
            </a:rPr>
          </a:br>
          <a:r>
            <a:rPr lang="en-US" sz="1100" b="0" i="0">
              <a:solidFill>
                <a:schemeClr val="tx1"/>
              </a:solidFill>
              <a:effectLst/>
              <a:latin typeface="+mn-lt"/>
              <a:ea typeface="+mn-ea"/>
              <a:cs typeface="+mn-cs"/>
            </a:rPr>
            <a:t>Virginia &lt; 1851 (1700)</a:t>
          </a:r>
          <a:br>
            <a:rPr lang="en-US" sz="1100" b="0" i="0">
              <a:solidFill>
                <a:schemeClr val="tx1"/>
              </a:solidFill>
              <a:effectLst/>
              <a:latin typeface="+mn-lt"/>
              <a:ea typeface="+mn-ea"/>
              <a:cs typeface="+mn-cs"/>
            </a:rPr>
          </a:br>
          <a:r>
            <a:rPr lang="en-US" sz="1100" b="0" i="0">
              <a:solidFill>
                <a:schemeClr val="tx1"/>
              </a:solidFill>
              <a:effectLst/>
              <a:latin typeface="+mn-lt"/>
              <a:ea typeface="+mn-ea"/>
              <a:cs typeface="+mn-cs"/>
            </a:rPr>
            <a:t>Maryland &lt; 1851 (1760)</a:t>
          </a:r>
          <a:br>
            <a:rPr lang="en-US" sz="1100" b="0" i="0">
              <a:solidFill>
                <a:schemeClr val="tx1"/>
              </a:solidFill>
              <a:effectLst/>
              <a:latin typeface="+mn-lt"/>
              <a:ea typeface="+mn-ea"/>
              <a:cs typeface="+mn-cs"/>
            </a:rPr>
          </a:br>
          <a:r>
            <a:rPr lang="en-US" sz="1100" b="0" i="0">
              <a:solidFill>
                <a:schemeClr val="tx1"/>
              </a:solidFill>
              <a:effectLst/>
              <a:latin typeface="+mn-lt"/>
              <a:ea typeface="+mn-ea"/>
              <a:cs typeface="+mn-cs"/>
            </a:rPr>
            <a:t>Delaware &lt; 1851 (1700)</a:t>
          </a:r>
          <a:br>
            <a:rPr lang="en-US" sz="1100" b="0" i="0">
              <a:solidFill>
                <a:schemeClr val="tx1"/>
              </a:solidFill>
              <a:effectLst/>
              <a:latin typeface="+mn-lt"/>
              <a:ea typeface="+mn-ea"/>
              <a:cs typeface="+mn-cs"/>
            </a:rPr>
          </a:br>
          <a:r>
            <a:rPr lang="en-US" sz="1100" b="0" i="0">
              <a:solidFill>
                <a:schemeClr val="tx1"/>
              </a:solidFill>
              <a:effectLst/>
              <a:latin typeface="+mn-lt"/>
              <a:ea typeface="+mn-ea"/>
              <a:cs typeface="+mn-cs"/>
            </a:rPr>
            <a:t>New Jersey &lt; 1851 (1760)</a:t>
          </a:r>
          <a:br>
            <a:rPr lang="en-US" sz="1100" b="0" i="0">
              <a:solidFill>
                <a:schemeClr val="tx1"/>
              </a:solidFill>
              <a:effectLst/>
              <a:latin typeface="+mn-lt"/>
              <a:ea typeface="+mn-ea"/>
              <a:cs typeface="+mn-cs"/>
            </a:rPr>
          </a:br>
          <a:r>
            <a:rPr lang="en-US" sz="1100" b="0" i="0">
              <a:solidFill>
                <a:schemeClr val="tx1"/>
              </a:solidFill>
              <a:effectLst/>
              <a:latin typeface="+mn-lt"/>
              <a:ea typeface="+mn-ea"/>
              <a:cs typeface="+mn-cs"/>
            </a:rPr>
            <a:t>New York &lt; 1851 (1700)</a:t>
          </a:r>
          <a:br>
            <a:rPr lang="en-US" sz="1100" b="0" i="0">
              <a:solidFill>
                <a:schemeClr val="tx1"/>
              </a:solidFill>
              <a:effectLst/>
              <a:latin typeface="+mn-lt"/>
              <a:ea typeface="+mn-ea"/>
              <a:cs typeface="+mn-cs"/>
            </a:rPr>
          </a:br>
          <a:r>
            <a:rPr lang="en-US" sz="1100" b="0" i="0">
              <a:solidFill>
                <a:schemeClr val="tx1"/>
              </a:solidFill>
              <a:effectLst/>
              <a:latin typeface="+mn-lt"/>
              <a:ea typeface="+mn-ea"/>
              <a:cs typeface="+mn-cs"/>
            </a:rPr>
            <a:t>Connecticut &lt; 1851 (1660)</a:t>
          </a:r>
          <a:br>
            <a:rPr lang="en-US" sz="1100" b="0" i="0">
              <a:solidFill>
                <a:schemeClr val="tx1"/>
              </a:solidFill>
              <a:effectLst/>
              <a:latin typeface="+mn-lt"/>
              <a:ea typeface="+mn-ea"/>
              <a:cs typeface="+mn-cs"/>
            </a:rPr>
          </a:br>
          <a:r>
            <a:rPr lang="en-US" sz="1100" b="0" i="0">
              <a:solidFill>
                <a:schemeClr val="tx1"/>
              </a:solidFill>
              <a:effectLst/>
              <a:latin typeface="+mn-lt"/>
              <a:ea typeface="+mn-ea"/>
              <a:cs typeface="+mn-cs"/>
            </a:rPr>
            <a:t>Rhode Island &lt; 1851 (1760)</a:t>
          </a:r>
          <a:br>
            <a:rPr lang="en-US" sz="1100" b="0" i="0">
              <a:solidFill>
                <a:schemeClr val="tx1"/>
              </a:solidFill>
              <a:effectLst/>
              <a:latin typeface="+mn-lt"/>
              <a:ea typeface="+mn-ea"/>
              <a:cs typeface="+mn-cs"/>
            </a:rPr>
          </a:br>
          <a:r>
            <a:rPr lang="en-US" sz="1100" b="0" i="0">
              <a:solidFill>
                <a:schemeClr val="tx1"/>
              </a:solidFill>
              <a:effectLst/>
              <a:latin typeface="+mn-lt"/>
              <a:ea typeface="+mn-ea"/>
              <a:cs typeface="+mn-cs"/>
            </a:rPr>
            <a:t>Massachusetts &lt; 1851 (1660)</a:t>
          </a:r>
          <a:br>
            <a:rPr lang="en-US" sz="1100" b="0" i="0">
              <a:solidFill>
                <a:schemeClr val="tx1"/>
              </a:solidFill>
              <a:effectLst/>
              <a:latin typeface="+mn-lt"/>
              <a:ea typeface="+mn-ea"/>
              <a:cs typeface="+mn-cs"/>
            </a:rPr>
          </a:br>
          <a:r>
            <a:rPr lang="en-US" sz="1100" b="0" i="0">
              <a:solidFill>
                <a:schemeClr val="tx1"/>
              </a:solidFill>
              <a:effectLst/>
              <a:latin typeface="+mn-lt"/>
              <a:ea typeface="+mn-ea"/>
              <a:cs typeface="+mn-cs"/>
            </a:rPr>
            <a:t>New Hampshire &lt; 1851 (1660)</a:t>
          </a:r>
          <a:br>
            <a:rPr lang="en-US" sz="1100" b="0" i="0">
              <a:solidFill>
                <a:schemeClr val="tx1"/>
              </a:solidFill>
              <a:effectLst/>
              <a:latin typeface="+mn-lt"/>
              <a:ea typeface="+mn-ea"/>
              <a:cs typeface="+mn-cs"/>
            </a:rPr>
          </a:br>
          <a:r>
            <a:rPr lang="en-US" sz="1100" b="0" i="0">
              <a:solidFill>
                <a:schemeClr val="tx1"/>
              </a:solidFill>
              <a:effectLst/>
              <a:latin typeface="+mn-lt"/>
              <a:ea typeface="+mn-ea"/>
              <a:cs typeface="+mn-cs"/>
            </a:rPr>
            <a:t>and Maine &lt; 1851 (1790).</a:t>
          </a:r>
        </a:p>
        <a:p>
          <a:endParaRPr lang="en-US" sz="1100"/>
        </a:p>
      </xdr:txBody>
    </xdr:sp>
    <xdr:clientData/>
  </xdr:oneCellAnchor>
  <xdr:twoCellAnchor>
    <xdr:from>
      <xdr:col>7</xdr:col>
      <xdr:colOff>95250</xdr:colOff>
      <xdr:row>1</xdr:row>
      <xdr:rowOff>76200</xdr:rowOff>
    </xdr:from>
    <xdr:to>
      <xdr:col>16</xdr:col>
      <xdr:colOff>533400</xdr:colOff>
      <xdr:row>38</xdr:row>
      <xdr:rowOff>152400</xdr:rowOff>
    </xdr:to>
    <xdr:sp macro="" textlink="">
      <xdr:nvSpPr>
        <xdr:cNvPr id="2" name="TextBox 1">
          <a:extLst>
            <a:ext uri="{FF2B5EF4-FFF2-40B4-BE49-F238E27FC236}">
              <a16:creationId xmlns:a16="http://schemas.microsoft.com/office/drawing/2014/main" id="{AF24B788-66A6-423D-AC8E-38CC9E3C615C}"/>
            </a:ext>
          </a:extLst>
        </xdr:cNvPr>
        <xdr:cNvSpPr txBox="1"/>
      </xdr:nvSpPr>
      <xdr:spPr>
        <a:xfrm>
          <a:off x="8924925" y="266700"/>
          <a:ext cx="5924550" cy="7134225"/>
        </a:xfrm>
        <a:prstGeom prst="rect">
          <a:avLst/>
        </a:prstGeom>
        <a:solidFill>
          <a:schemeClr val="bg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400" b="1" baseline="0"/>
            <a:t>Data Details</a:t>
          </a:r>
          <a:endParaRPr lang="en-US" sz="1400" b="1"/>
        </a:p>
        <a:p>
          <a:pPr algn="ctr"/>
          <a:endParaRPr lang="en-US" sz="1050" b="1" u="sng"/>
        </a:p>
        <a:p>
          <a:pPr algn="l"/>
          <a:r>
            <a:rPr lang="en-US" sz="1200" b="1" u="sng"/>
            <a:t>Source of raw data (viewed as discrete events)</a:t>
          </a:r>
          <a:r>
            <a:rPr lang="en-US" sz="1200"/>
            <a:t>:</a:t>
          </a:r>
          <a:r>
            <a:rPr lang="en-US" sz="1200" baseline="0"/>
            <a:t>  </a:t>
          </a:r>
        </a:p>
        <a:p>
          <a:pPr algn="l"/>
          <a:r>
            <a:rPr lang="en-US" sz="1100" baseline="0"/>
            <a:t>+ National Oceanic and Atmospheric Administration (NOAA)</a:t>
          </a:r>
        </a:p>
        <a:p>
          <a:pPr algn="l"/>
          <a:r>
            <a:rPr lang="en-US" sz="1100" baseline="0"/>
            <a:t>   Hurricane Research Division</a:t>
          </a:r>
        </a:p>
        <a:p>
          <a:pPr algn="l"/>
          <a:endParaRPr lang="en-US" sz="1100" baseline="0"/>
        </a:p>
        <a:p>
          <a:pPr algn="l"/>
          <a:r>
            <a:rPr lang="en-US">
              <a:hlinkClick xmlns:r="http://schemas.openxmlformats.org/officeDocument/2006/relationships" r:id=""/>
            </a:rPr>
            <a:t>https://www.aoml.noaa.gov/hrd/hurdat/All_U.S._Hurricanes.html</a:t>
          </a:r>
          <a:r>
            <a:rPr lang="en-US" baseline="0"/>
            <a:t>  or</a:t>
          </a:r>
          <a:endParaRPr lang="en-US"/>
        </a:p>
        <a:p>
          <a:pPr algn="l"/>
          <a:r>
            <a:rPr lang="en-US">
              <a:hlinkClick xmlns:r="http://schemas.openxmlformats.org/officeDocument/2006/relationships" r:id=""/>
            </a:rPr>
            <a:t>https://www.aoml.noaa.gov/hrd/tcfaq/E23.html</a:t>
          </a:r>
          <a:endParaRPr lang="en-US"/>
        </a:p>
        <a:p>
          <a:pPr algn="l"/>
          <a:endParaRPr lang="en-US"/>
        </a:p>
        <a:p>
          <a:pPr algn="l"/>
          <a:endParaRPr lang="en-US"/>
        </a:p>
        <a:p>
          <a:pPr algn="l"/>
          <a:r>
            <a:rPr lang="en-US" sz="1200" b="1" u="sng"/>
            <a:t>Time period for </a:t>
          </a:r>
          <a:r>
            <a:rPr lang="en-US" sz="1200" b="1" u="sng">
              <a:solidFill>
                <a:schemeClr val="dk1"/>
              </a:solidFill>
              <a:effectLst/>
              <a:latin typeface="+mn-lt"/>
              <a:ea typeface="+mn-ea"/>
              <a:cs typeface="+mn-cs"/>
            </a:rPr>
            <a:t>raw data</a:t>
          </a:r>
          <a:r>
            <a:rPr lang="en-US" sz="1200"/>
            <a:t>:</a:t>
          </a:r>
        </a:p>
        <a:p>
          <a:pPr algn="l"/>
          <a:r>
            <a:rPr lang="en-US" sz="1100" baseline="0"/>
            <a:t>+ June 1851 to Oct 2018.  </a:t>
          </a:r>
        </a:p>
        <a:p>
          <a:pPr algn="l"/>
          <a:r>
            <a:rPr lang="en-US" sz="1100" baseline="0"/>
            <a:t>+ This time period contains 294 hurricane events that impacted the Continental United States for a duration of over 168 years.</a:t>
          </a:r>
        </a:p>
        <a:p>
          <a:pPr algn="l"/>
          <a:endParaRPr lang="en-US" sz="1100" baseline="0"/>
        </a:p>
        <a:p>
          <a:pPr algn="l"/>
          <a:endParaRPr lang="en-US" sz="1100" baseline="0"/>
        </a:p>
        <a:p>
          <a:pPr algn="l"/>
          <a:r>
            <a:rPr lang="en-US" sz="1200" b="1" u="sng">
              <a:solidFill>
                <a:schemeClr val="dk1"/>
              </a:solidFill>
              <a:effectLst/>
              <a:latin typeface="+mn-lt"/>
              <a:ea typeface="+mn-ea"/>
              <a:cs typeface="+mn-cs"/>
            </a:rPr>
            <a:t>Selected raw data</a:t>
          </a:r>
          <a:r>
            <a:rPr lang="en-US" sz="1200" b="1" u="sng" baseline="0"/>
            <a:t> used to define a scenario</a:t>
          </a:r>
          <a:r>
            <a:rPr lang="en-US" sz="1200" baseline="0"/>
            <a:t>:</a:t>
          </a:r>
        </a:p>
        <a:p>
          <a:pPr algn="l"/>
          <a:r>
            <a:rPr lang="en-US" sz="1100" baseline="0"/>
            <a:t>+ </a:t>
          </a:r>
          <a:r>
            <a:rPr lang="en-US" sz="1100" baseline="0">
              <a:solidFill>
                <a:srgbClr val="00B050"/>
              </a:solidFill>
            </a:rPr>
            <a:t>Year, Month, and Highest Saffir-Simpson U.S. Category </a:t>
          </a:r>
          <a:r>
            <a:rPr lang="en-US" sz="1100" baseline="0"/>
            <a:t>being columns A, B, and D, respectively. </a:t>
          </a:r>
        </a:p>
        <a:p>
          <a:pPr algn="l"/>
          <a:endParaRPr lang="en-US" sz="1100" baseline="0"/>
        </a:p>
        <a:p>
          <a:pPr algn="l"/>
          <a:endParaRPr lang="en-US" sz="1100" baseline="0"/>
        </a:p>
        <a:p>
          <a:pPr algn="l"/>
          <a:r>
            <a:rPr lang="en-US" sz="1200" b="1" u="sng">
              <a:solidFill>
                <a:schemeClr val="dk1"/>
              </a:solidFill>
              <a:effectLst/>
              <a:latin typeface="+mn-lt"/>
              <a:ea typeface="+mn-ea"/>
              <a:cs typeface="+mn-cs"/>
            </a:rPr>
            <a:t>Treated data</a:t>
          </a:r>
          <a:r>
            <a:rPr lang="en-US" sz="1200" b="1" u="sng" baseline="0">
              <a:solidFill>
                <a:schemeClr val="dk1"/>
              </a:solidFill>
              <a:effectLst/>
              <a:latin typeface="+mn-lt"/>
              <a:ea typeface="+mn-ea"/>
              <a:cs typeface="+mn-cs"/>
            </a:rPr>
            <a:t> used in the Laplace Test </a:t>
          </a:r>
          <a:r>
            <a:rPr lang="en-US" sz="1100" b="0" u="sng" baseline="0">
              <a:solidFill>
                <a:schemeClr val="dk1"/>
              </a:solidFill>
              <a:effectLst/>
              <a:latin typeface="+mn-lt"/>
              <a:ea typeface="+mn-ea"/>
              <a:cs typeface="+mn-cs"/>
            </a:rPr>
            <a:t>(yellow-shaded headers in following worksheets)</a:t>
          </a:r>
          <a:r>
            <a:rPr lang="en-US" sz="1100" u="none" baseline="0">
              <a:solidFill>
                <a:schemeClr val="dk1"/>
              </a:solidFill>
              <a:effectLst/>
              <a:latin typeface="+mn-lt"/>
              <a:ea typeface="+mn-ea"/>
              <a:cs typeface="+mn-cs"/>
            </a:rPr>
            <a:t>:</a:t>
          </a:r>
        </a:p>
        <a:p>
          <a:pPr algn="l"/>
          <a:r>
            <a:rPr lang="en-US" sz="1100" u="none" baseline="0">
              <a:solidFill>
                <a:schemeClr val="dk1"/>
              </a:solidFill>
              <a:effectLst/>
              <a:latin typeface="+mn-lt"/>
              <a:ea typeface="+mn-ea"/>
              <a:cs typeface="+mn-cs"/>
            </a:rPr>
            <a:t>+ "Assigned Date for Trending" is a complete calendar date for the hurricane event.</a:t>
          </a:r>
          <a:endParaRPr lang="en-US" sz="1100" baseline="0"/>
        </a:p>
        <a:p>
          <a:pPr algn="l"/>
          <a:r>
            <a:rPr lang="en-US" sz="1100" baseline="0"/>
            <a:t>+ "Start Date of Trend Period"</a:t>
          </a:r>
        </a:p>
        <a:p>
          <a:pPr marL="0" marR="0" lvl="0" indent="0" algn="l" defTabSz="914400" eaLnBrk="1" fontAlgn="auto" latinLnBrk="0" hangingPunct="1">
            <a:lnSpc>
              <a:spcPct val="100000"/>
            </a:lnSpc>
            <a:spcBef>
              <a:spcPts val="0"/>
            </a:spcBef>
            <a:spcAft>
              <a:spcPts val="0"/>
            </a:spcAft>
            <a:buClrTx/>
            <a:buSzTx/>
            <a:buFontTx/>
            <a:buNone/>
            <a:tabLst/>
            <a:defRPr/>
          </a:pPr>
          <a:r>
            <a:rPr lang="en-US" sz="1100" baseline="0">
              <a:solidFill>
                <a:schemeClr val="dk1"/>
              </a:solidFill>
              <a:effectLst/>
              <a:latin typeface="+mn-lt"/>
              <a:ea typeface="+mn-ea"/>
              <a:cs typeface="+mn-cs"/>
            </a:rPr>
            <a:t>+ "End Date of Trend Period"</a:t>
          </a:r>
          <a:endParaRPr lang="en-US">
            <a:effectLst/>
          </a:endParaRPr>
        </a:p>
        <a:p>
          <a:pPr algn="l"/>
          <a:endParaRPr lang="en-US" sz="1100" baseline="0"/>
        </a:p>
        <a:p>
          <a:pPr algn="l"/>
          <a:r>
            <a:rPr lang="en-US" sz="1100" baseline="0"/>
            <a:t>Calendar </a:t>
          </a:r>
          <a:r>
            <a:rPr lang="en-US" sz="1100" b="1" baseline="0">
              <a:solidFill>
                <a:srgbClr val="FF0000"/>
              </a:solidFill>
            </a:rPr>
            <a:t>dates prior to year 1900 are shifted by +100 years </a:t>
          </a:r>
          <a:r>
            <a:rPr lang="en-US" sz="1100" baseline="0"/>
            <a:t>since Microsoft Excel does not work easily with dates prior to year 1900.  Thus, within the worksheet this "translation of the axis" for time  adds 100 years </a:t>
          </a:r>
          <a:r>
            <a:rPr lang="en-US" sz="1100" b="0" baseline="0">
              <a:solidFill>
                <a:schemeClr val="dk1"/>
              </a:solidFill>
              <a:effectLst/>
              <a:latin typeface="+mn-lt"/>
              <a:ea typeface="+mn-ea"/>
              <a:cs typeface="+mn-cs"/>
            </a:rPr>
            <a:t>to each hurricane event date and to the start and end times of the trend period. </a:t>
          </a:r>
          <a:endParaRPr lang="en-US" sz="1100" baseline="0"/>
        </a:p>
        <a:p>
          <a:pPr algn="l"/>
          <a:endParaRPr lang="en-US" sz="1100" baseline="0"/>
        </a:p>
        <a:p>
          <a:pPr algn="l"/>
          <a:endParaRPr lang="en-US" sz="1100" b="1" u="sng" baseline="0"/>
        </a:p>
        <a:p>
          <a:pPr algn="l"/>
          <a:r>
            <a:rPr lang="en-US" sz="1200" b="1" u="sng" baseline="0"/>
            <a:t>Other related sources</a:t>
          </a:r>
          <a:r>
            <a:rPr lang="en-US" sz="1200" baseline="0"/>
            <a:t>:</a:t>
          </a:r>
        </a:p>
        <a:p>
          <a:pPr algn="l"/>
          <a:r>
            <a:rPr lang="en-US" sz="1100" baseline="0"/>
            <a:t>+ NOAA Hurricane Division, Frequently Asked Questions and External Links: </a:t>
          </a:r>
          <a:r>
            <a:rPr lang="en-US">
              <a:hlinkClick xmlns:r="http://schemas.openxmlformats.org/officeDocument/2006/relationships" r:id=""/>
            </a:rPr>
            <a:t>https://www.aoml.noaa.gov/hrd/tcfaq/tcfaqE.html</a:t>
          </a:r>
          <a:r>
            <a:rPr lang="en-US"/>
            <a:t> and</a:t>
          </a:r>
        </a:p>
        <a:p>
          <a:pPr algn="l"/>
          <a:r>
            <a:rPr lang="en-US">
              <a:hlinkClick xmlns:r="http://schemas.openxmlformats.org/officeDocument/2006/relationships" r:id=""/>
            </a:rPr>
            <a:t>https://www.aoml.noaa.gov/hrd/links.html</a:t>
          </a:r>
          <a:endParaRPr lang="en-US" sz="1100" baseline="0"/>
        </a:p>
        <a:p>
          <a:pPr algn="l"/>
          <a:endParaRPr lang="en-US" sz="1100" baseline="0"/>
        </a:p>
        <a:p>
          <a:pPr algn="l"/>
          <a:r>
            <a:rPr lang="en-US" sz="1100" baseline="0"/>
            <a:t>+ Atlantic hurricane season: </a:t>
          </a:r>
          <a:r>
            <a:rPr lang="en-US">
              <a:hlinkClick xmlns:r="http://schemas.openxmlformats.org/officeDocument/2006/relationships" r:id=""/>
            </a:rPr>
            <a:t>https://en.wikipedia.org/wiki/Atlantic_hurricane_season</a:t>
          </a:r>
          <a:r>
            <a:rPr lang="en-US"/>
            <a:t> , scroll down</a:t>
          </a:r>
          <a:r>
            <a:rPr lang="en-US" baseline="0"/>
            <a:t> for bar chart for </a:t>
          </a:r>
          <a:r>
            <a:rPr lang="en-US" sz="1100" b="0" i="0">
              <a:solidFill>
                <a:schemeClr val="dk1"/>
              </a:solidFill>
              <a:effectLst/>
              <a:latin typeface="+mn-lt"/>
              <a:ea typeface="+mn-ea"/>
              <a:cs typeface="+mn-cs"/>
            </a:rPr>
            <a:t>named storms and hurricanes per year.</a:t>
          </a:r>
          <a:r>
            <a:rPr lang="en-US" baseline="0"/>
            <a:t> </a:t>
          </a:r>
          <a:endParaRPr lang="en-US" sz="1100" baseline="0"/>
        </a:p>
      </xdr:txBody>
    </xdr:sp>
    <xdr:clientData/>
  </xdr:twoCellAnchor>
  <xdr:twoCellAnchor>
    <xdr:from>
      <xdr:col>2</xdr:col>
      <xdr:colOff>857249</xdr:colOff>
      <xdr:row>390</xdr:row>
      <xdr:rowOff>47625</xdr:rowOff>
    </xdr:from>
    <xdr:to>
      <xdr:col>3</xdr:col>
      <xdr:colOff>38100</xdr:colOff>
      <xdr:row>393</xdr:row>
      <xdr:rowOff>104775</xdr:rowOff>
    </xdr:to>
    <xdr:sp macro="" textlink="">
      <xdr:nvSpPr>
        <xdr:cNvPr id="7" name="TextBox 6">
          <a:extLst>
            <a:ext uri="{FF2B5EF4-FFF2-40B4-BE49-F238E27FC236}">
              <a16:creationId xmlns:a16="http://schemas.microsoft.com/office/drawing/2014/main" id="{E8AD1810-EAC2-4A00-9AA6-EB8DC469AF55}"/>
            </a:ext>
          </a:extLst>
        </xdr:cNvPr>
        <xdr:cNvSpPr txBox="1"/>
      </xdr:nvSpPr>
      <xdr:spPr>
        <a:xfrm>
          <a:off x="2076449" y="74352150"/>
          <a:ext cx="1457326" cy="628650"/>
        </a:xfrm>
        <a:prstGeom prst="rect">
          <a:avLst/>
        </a:prstGeom>
        <a:solidFill>
          <a:schemeClr val="lt1"/>
        </a:solidFill>
        <a:ln w="9525" cmpd="sng">
          <a:solidFill>
            <a:srgbClr val="7030A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a:t>The second</a:t>
          </a:r>
          <a:r>
            <a:rPr lang="en-US" sz="1100" baseline="0"/>
            <a:t> "results" worksheet uses dates after 1900</a:t>
          </a:r>
          <a:endParaRPr lang="en-US" sz="1100"/>
        </a:p>
      </xdr:txBody>
    </xdr:sp>
    <xdr:clientData/>
  </xdr:twoCellAnchor>
  <xdr:twoCellAnchor>
    <xdr:from>
      <xdr:col>2</xdr:col>
      <xdr:colOff>1585912</xdr:colOff>
      <xdr:row>387</xdr:row>
      <xdr:rowOff>123825</xdr:rowOff>
    </xdr:from>
    <xdr:to>
      <xdr:col>3</xdr:col>
      <xdr:colOff>161925</xdr:colOff>
      <xdr:row>390</xdr:row>
      <xdr:rowOff>47625</xdr:rowOff>
    </xdr:to>
    <xdr:cxnSp macro="">
      <xdr:nvCxnSpPr>
        <xdr:cNvPr id="8" name="Straight Arrow Connector 7">
          <a:extLst>
            <a:ext uri="{FF2B5EF4-FFF2-40B4-BE49-F238E27FC236}">
              <a16:creationId xmlns:a16="http://schemas.microsoft.com/office/drawing/2014/main" id="{26FF63DC-FBCF-40CB-955E-1A6C1087BE4C}"/>
            </a:ext>
          </a:extLst>
        </xdr:cNvPr>
        <xdr:cNvCxnSpPr>
          <a:endCxn id="7" idx="0"/>
        </xdr:cNvCxnSpPr>
      </xdr:nvCxnSpPr>
      <xdr:spPr>
        <a:xfrm flipH="1">
          <a:off x="2805112" y="73856850"/>
          <a:ext cx="852488" cy="495300"/>
        </a:xfrm>
        <a:prstGeom prst="straightConnector1">
          <a:avLst/>
        </a:prstGeom>
        <a:ln>
          <a:solidFill>
            <a:srgbClr val="7030A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523875</xdr:colOff>
      <xdr:row>393</xdr:row>
      <xdr:rowOff>123825</xdr:rowOff>
    </xdr:from>
    <xdr:to>
      <xdr:col>2</xdr:col>
      <xdr:colOff>1590675</xdr:colOff>
      <xdr:row>396</xdr:row>
      <xdr:rowOff>85725</xdr:rowOff>
    </xdr:to>
    <xdr:cxnSp macro="">
      <xdr:nvCxnSpPr>
        <xdr:cNvPr id="9" name="Straight Arrow Connector 8">
          <a:extLst>
            <a:ext uri="{FF2B5EF4-FFF2-40B4-BE49-F238E27FC236}">
              <a16:creationId xmlns:a16="http://schemas.microsoft.com/office/drawing/2014/main" id="{A51B2305-B906-4159-9D39-860F7BF068D7}"/>
            </a:ext>
          </a:extLst>
        </xdr:cNvPr>
        <xdr:cNvCxnSpPr/>
      </xdr:nvCxnSpPr>
      <xdr:spPr>
        <a:xfrm flipH="1">
          <a:off x="1743075" y="74999850"/>
          <a:ext cx="1066800" cy="533400"/>
        </a:xfrm>
        <a:prstGeom prst="straightConnector1">
          <a:avLst/>
        </a:prstGeom>
        <a:ln>
          <a:solidFill>
            <a:srgbClr val="7030A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xdr:from>
      <xdr:col>13</xdr:col>
      <xdr:colOff>28575</xdr:colOff>
      <xdr:row>2</xdr:row>
      <xdr:rowOff>95250</xdr:rowOff>
    </xdr:from>
    <xdr:to>
      <xdr:col>14</xdr:col>
      <xdr:colOff>666750</xdr:colOff>
      <xdr:row>2</xdr:row>
      <xdr:rowOff>704850</xdr:rowOff>
    </xdr:to>
    <xdr:sp macro="" textlink="">
      <xdr:nvSpPr>
        <xdr:cNvPr id="2" name="Oval 1">
          <a:extLst>
            <a:ext uri="{FF2B5EF4-FFF2-40B4-BE49-F238E27FC236}">
              <a16:creationId xmlns:a16="http://schemas.microsoft.com/office/drawing/2014/main" id="{A3BB766F-8147-4478-813F-FF0604DED0A6}"/>
            </a:ext>
          </a:extLst>
        </xdr:cNvPr>
        <xdr:cNvSpPr/>
      </xdr:nvSpPr>
      <xdr:spPr>
        <a:xfrm>
          <a:off x="8201025" y="1162050"/>
          <a:ext cx="1247775" cy="609600"/>
        </a:xfrm>
        <a:prstGeom prst="ellipse">
          <a:avLst/>
        </a:prstGeom>
        <a:noFill/>
        <a:ln>
          <a:solidFill>
            <a:srgbClr val="7030A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10</xdr:col>
      <xdr:colOff>323850</xdr:colOff>
      <xdr:row>5</xdr:row>
      <xdr:rowOff>47625</xdr:rowOff>
    </xdr:from>
    <xdr:to>
      <xdr:col>14</xdr:col>
      <xdr:colOff>533401</xdr:colOff>
      <xdr:row>20</xdr:row>
      <xdr:rowOff>180975</xdr:rowOff>
    </xdr:to>
    <xdr:sp macro="" textlink="">
      <xdr:nvSpPr>
        <xdr:cNvPr id="3" name="TextBox 2">
          <a:extLst>
            <a:ext uri="{FF2B5EF4-FFF2-40B4-BE49-F238E27FC236}">
              <a16:creationId xmlns:a16="http://schemas.microsoft.com/office/drawing/2014/main" id="{9695D211-A914-4220-95E8-00FC1751895E}"/>
            </a:ext>
          </a:extLst>
        </xdr:cNvPr>
        <xdr:cNvSpPr txBox="1"/>
      </xdr:nvSpPr>
      <xdr:spPr>
        <a:xfrm>
          <a:off x="5953125" y="2266950"/>
          <a:ext cx="3533776" cy="2990850"/>
        </a:xfrm>
        <a:prstGeom prst="rect">
          <a:avLst/>
        </a:prstGeom>
        <a:solidFill>
          <a:schemeClr val="lt1"/>
        </a:solidFill>
        <a:ln w="9525" cmpd="sng">
          <a:solidFill>
            <a:srgbClr val="7030A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b="0"/>
        </a:p>
        <a:p>
          <a:pPr marL="0" marR="0">
            <a:lnSpc>
              <a:spcPct val="107000"/>
            </a:lnSpc>
            <a:spcBef>
              <a:spcPts val="0"/>
            </a:spcBef>
            <a:spcAft>
              <a:spcPts val="800"/>
            </a:spcAft>
          </a:pPr>
          <a:endParaRPr lang="en-US" sz="1100">
            <a:effectLst/>
            <a:latin typeface="Calibri" panose="020F0502020204030204" pitchFamily="34" charset="0"/>
            <a:ea typeface="Calibri" panose="020F0502020204030204" pitchFamily="34" charset="0"/>
            <a:cs typeface="Calibri" panose="020F0502020204030204" pitchFamily="34" charset="0"/>
          </a:endParaRPr>
        </a:p>
        <a:p>
          <a:pPr marL="0" marR="0">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Calibri" panose="020F0502020204030204" pitchFamily="34" charset="0"/>
            </a:rPr>
            <a:t>The Laplace Test with a score of </a:t>
          </a:r>
          <a:r>
            <a:rPr lang="en-US" sz="1100" b="1">
              <a:effectLst/>
              <a:latin typeface="Calibri" panose="020F0502020204030204" pitchFamily="34" charset="0"/>
              <a:ea typeface="Calibri" panose="020F0502020204030204" pitchFamily="34" charset="0"/>
              <a:cs typeface="Calibri" panose="020F0502020204030204" pitchFamily="34" charset="0"/>
            </a:rPr>
            <a:t>-1.3365 </a:t>
          </a:r>
          <a:r>
            <a:rPr lang="en-US" sz="1100">
              <a:effectLst/>
              <a:latin typeface="Calibri" panose="020F0502020204030204" pitchFamily="34" charset="0"/>
              <a:ea typeface="Calibri" panose="020F0502020204030204" pitchFamily="34" charset="0"/>
              <a:cs typeface="Calibri" panose="020F0502020204030204" pitchFamily="34" charset="0"/>
            </a:rPr>
            <a:t>indicates the trend of 294 landfalling hurricanes that impacted the continental United States during the June 1851 to November 2018 (167.6 years) trend period* is </a:t>
          </a:r>
          <a:r>
            <a:rPr lang="en-US" sz="1100" b="1">
              <a:solidFill>
                <a:srgbClr val="00B050"/>
              </a:solidFill>
              <a:effectLst/>
              <a:latin typeface="Calibri" panose="020F0502020204030204" pitchFamily="34" charset="0"/>
              <a:ea typeface="Calibri" panose="020F0502020204030204" pitchFamily="34" charset="0"/>
              <a:cs typeface="Calibri" panose="020F0502020204030204" pitchFamily="34" charset="0"/>
            </a:rPr>
            <a:t>downward</a:t>
          </a:r>
          <a:r>
            <a:rPr lang="en-US" sz="1100">
              <a:effectLst/>
              <a:latin typeface="Calibri" panose="020F0502020204030204" pitchFamily="34" charset="0"/>
              <a:ea typeface="Calibri" panose="020F0502020204030204" pitchFamily="34" charset="0"/>
              <a:cs typeface="Calibri" panose="020F0502020204030204" pitchFamily="34" charset="0"/>
            </a:rPr>
            <a:t> with a statistical confidence of </a:t>
          </a:r>
          <a:r>
            <a:rPr lang="en-US" sz="1100" b="1">
              <a:effectLst/>
              <a:latin typeface="Calibri" panose="020F0502020204030204" pitchFamily="34" charset="0"/>
              <a:ea typeface="Calibri" panose="020F0502020204030204" pitchFamily="34" charset="0"/>
              <a:cs typeface="Calibri" panose="020F0502020204030204" pitchFamily="34" charset="0"/>
            </a:rPr>
            <a:t>81.9%</a:t>
          </a:r>
          <a:r>
            <a:rPr lang="en-US" sz="1100">
              <a:effectLst/>
              <a:latin typeface="Calibri" panose="020F0502020204030204" pitchFamily="34" charset="0"/>
              <a:ea typeface="Calibri" panose="020F0502020204030204" pitchFamily="34" charset="0"/>
              <a:cs typeface="Calibri" panose="020F0502020204030204" pitchFamily="34" charset="0"/>
            </a:rPr>
            <a:t>.</a:t>
          </a:r>
          <a:endParaRPr lang="en-US" sz="1050">
            <a:effectLst/>
            <a:latin typeface="Calibri" panose="020F0502020204030204" pitchFamily="34" charset="0"/>
            <a:ea typeface="Calibri" panose="020F0502020204030204" pitchFamily="34" charset="0"/>
            <a:cs typeface="Times New Roman" panose="02020603050405020304" pitchFamily="18" charset="0"/>
          </a:endParaRPr>
        </a:p>
        <a:p>
          <a:pPr marL="0" marR="0">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Calibri" panose="020F0502020204030204" pitchFamily="34" charset="0"/>
            </a:rPr>
            <a:t>*When the trend period ends October 2018 (month of the last hurricane) instead of November 2018 (last month of the Atlantic hurricane season), the trend score is </a:t>
          </a:r>
          <a:r>
            <a:rPr lang="en-US" sz="1100" b="1">
              <a:effectLst/>
              <a:latin typeface="Calibri" panose="020F0502020204030204" pitchFamily="34" charset="0"/>
              <a:ea typeface="Calibri" panose="020F0502020204030204" pitchFamily="34" charset="0"/>
              <a:cs typeface="Calibri" panose="020F0502020204030204" pitchFamily="34" charset="0"/>
            </a:rPr>
            <a:t>-1.3221 </a:t>
          </a:r>
          <a:r>
            <a:rPr lang="en-US" sz="1100">
              <a:effectLst/>
              <a:latin typeface="Calibri" panose="020F0502020204030204" pitchFamily="34" charset="0"/>
              <a:ea typeface="Calibri" panose="020F0502020204030204" pitchFamily="34" charset="0"/>
              <a:cs typeface="Calibri" panose="020F0502020204030204" pitchFamily="34" charset="0"/>
            </a:rPr>
            <a:t>with </a:t>
          </a:r>
          <a:r>
            <a:rPr lang="en-US" sz="1100" b="1">
              <a:effectLst/>
              <a:latin typeface="Calibri" panose="020F0502020204030204" pitchFamily="34" charset="0"/>
              <a:ea typeface="Calibri" panose="020F0502020204030204" pitchFamily="34" charset="0"/>
              <a:cs typeface="Calibri" panose="020F0502020204030204" pitchFamily="34" charset="0"/>
            </a:rPr>
            <a:t>81.4%</a:t>
          </a:r>
          <a:r>
            <a:rPr lang="en-US" sz="1100">
              <a:effectLst/>
              <a:latin typeface="Calibri" panose="020F0502020204030204" pitchFamily="34" charset="0"/>
              <a:ea typeface="Calibri" panose="020F0502020204030204" pitchFamily="34" charset="0"/>
              <a:cs typeface="Calibri" panose="020F0502020204030204" pitchFamily="34" charset="0"/>
            </a:rPr>
            <a:t> statistical confidence.</a:t>
          </a:r>
          <a:endParaRPr lang="en-US" sz="1050">
            <a:effectLst/>
            <a:latin typeface="Calibri" panose="020F0502020204030204" pitchFamily="34" charset="0"/>
            <a:ea typeface="Calibri" panose="020F0502020204030204" pitchFamily="34" charset="0"/>
            <a:cs typeface="Times New Roman" panose="02020603050405020304" pitchFamily="18" charset="0"/>
          </a:endParaRPr>
        </a:p>
        <a:p>
          <a:endParaRPr lang="en-US" sz="1100"/>
        </a:p>
      </xdr:txBody>
    </xdr:sp>
    <xdr:clientData/>
  </xdr:twoCellAnchor>
  <xdr:twoCellAnchor>
    <xdr:from>
      <xdr:col>12</xdr:col>
      <xdr:colOff>395288</xdr:colOff>
      <xdr:row>2</xdr:row>
      <xdr:rowOff>676276</xdr:rowOff>
    </xdr:from>
    <xdr:to>
      <xdr:col>13</xdr:col>
      <xdr:colOff>333375</xdr:colOff>
      <xdr:row>5</xdr:row>
      <xdr:rowOff>47625</xdr:rowOff>
    </xdr:to>
    <xdr:cxnSp macro="">
      <xdr:nvCxnSpPr>
        <xdr:cNvPr id="5" name="Straight Arrow Connector 4">
          <a:extLst>
            <a:ext uri="{FF2B5EF4-FFF2-40B4-BE49-F238E27FC236}">
              <a16:creationId xmlns:a16="http://schemas.microsoft.com/office/drawing/2014/main" id="{6074208B-BEB5-4544-BBD3-237AAE0738BA}"/>
            </a:ext>
          </a:extLst>
        </xdr:cNvPr>
        <xdr:cNvCxnSpPr>
          <a:stCxn id="3" idx="0"/>
        </xdr:cNvCxnSpPr>
      </xdr:nvCxnSpPr>
      <xdr:spPr>
        <a:xfrm flipV="1">
          <a:off x="7720013" y="1743076"/>
          <a:ext cx="785812" cy="523874"/>
        </a:xfrm>
        <a:prstGeom prst="straightConnector1">
          <a:avLst/>
        </a:prstGeom>
        <a:ln>
          <a:solidFill>
            <a:srgbClr val="7030A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9525</xdr:colOff>
      <xdr:row>2</xdr:row>
      <xdr:rowOff>23812</xdr:rowOff>
    </xdr:from>
    <xdr:to>
      <xdr:col>23</xdr:col>
      <xdr:colOff>552450</xdr:colOff>
      <xdr:row>13</xdr:row>
      <xdr:rowOff>90487</xdr:rowOff>
    </xdr:to>
    <mc:AlternateContent xmlns:mc="http://schemas.openxmlformats.org/markup-compatibility/2006">
      <mc:Choice xmlns:cx1="http://schemas.microsoft.com/office/drawing/2015/9/8/chartex" Requires="cx1">
        <xdr:graphicFrame macro="">
          <xdr:nvGraphicFramePr>
            <xdr:cNvPr id="4" name="Chart 3">
              <a:extLst>
                <a:ext uri="{FF2B5EF4-FFF2-40B4-BE49-F238E27FC236}">
                  <a16:creationId xmlns:a16="http://schemas.microsoft.com/office/drawing/2014/main" id="{9649FA7A-C5D8-4740-8C7A-D1161703AE3D}"/>
                </a:ext>
              </a:extLst>
            </xdr:cNvPr>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1"/>
            </a:graphicData>
          </a:graphic>
        </xdr:graphicFrame>
      </mc:Choice>
      <mc:Fallback>
        <xdr:sp macro="" textlink="">
          <xdr:nvSpPr>
            <xdr:cNvPr id="0" name=""/>
            <xdr:cNvSpPr>
              <a:spLocks noTextEdit="1"/>
            </xdr:cNvSpPr>
          </xdr:nvSpPr>
          <xdr:spPr>
            <a:xfrm>
              <a:off x="10353675" y="1090612"/>
              <a:ext cx="4810125" cy="2743200"/>
            </a:xfrm>
            <a:prstGeom prst="rect">
              <a:avLst/>
            </a:prstGeom>
            <a:solidFill>
              <a:prstClr val="white"/>
            </a:solidFill>
            <a:ln w="1">
              <a:solidFill>
                <a:prstClr val="green"/>
              </a:solidFill>
            </a:ln>
          </xdr:spPr>
          <xdr:txBody>
            <a:bodyPr vertOverflow="clip" horzOverflow="clip"/>
            <a:lstStyle/>
            <a:p>
              <a:r>
                <a:rPr lang="en-US" sz="1100"/>
                <a:t>This chart isn't available in your version of Excel.
Editing this shape or saving this workbook into a different file format will permanently break the chart.</a:t>
              </a:r>
            </a:p>
          </xdr:txBody>
        </xdr:sp>
      </mc:Fallback>
    </mc:AlternateContent>
    <xdr:clientData/>
  </xdr:twoCellAnchor>
  <xdr:twoCellAnchor>
    <xdr:from>
      <xdr:col>15</xdr:col>
      <xdr:colOff>600074</xdr:colOff>
      <xdr:row>14</xdr:row>
      <xdr:rowOff>9525</xdr:rowOff>
    </xdr:from>
    <xdr:to>
      <xdr:col>23</xdr:col>
      <xdr:colOff>581025</xdr:colOff>
      <xdr:row>28</xdr:row>
      <xdr:rowOff>85725</xdr:rowOff>
    </xdr:to>
    <mc:AlternateContent xmlns:mc="http://schemas.openxmlformats.org/markup-compatibility/2006">
      <mc:Choice xmlns:cx1="http://schemas.microsoft.com/office/drawing/2015/9/8/chartex" Requires="cx1">
        <xdr:graphicFrame macro="">
          <xdr:nvGraphicFramePr>
            <xdr:cNvPr id="6" name="Chart 5">
              <a:extLst>
                <a:ext uri="{FF2B5EF4-FFF2-40B4-BE49-F238E27FC236}">
                  <a16:creationId xmlns:a16="http://schemas.microsoft.com/office/drawing/2014/main" id="{36DEAC5F-FF71-4EA8-9582-46446CEF33DA}"/>
                </a:ext>
              </a:extLst>
            </xdr:cNvPr>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2"/>
            </a:graphicData>
          </a:graphic>
        </xdr:graphicFrame>
      </mc:Choice>
      <mc:Fallback>
        <xdr:sp macro="" textlink="">
          <xdr:nvSpPr>
            <xdr:cNvPr id="0" name=""/>
            <xdr:cNvSpPr>
              <a:spLocks noTextEdit="1"/>
            </xdr:cNvSpPr>
          </xdr:nvSpPr>
          <xdr:spPr>
            <a:xfrm>
              <a:off x="10334624" y="3943350"/>
              <a:ext cx="4857751" cy="2743200"/>
            </a:xfrm>
            <a:prstGeom prst="rect">
              <a:avLst/>
            </a:prstGeom>
            <a:solidFill>
              <a:prstClr val="white"/>
            </a:solidFill>
            <a:ln w="1">
              <a:solidFill>
                <a:prstClr val="green"/>
              </a:solidFill>
            </a:ln>
          </xdr:spPr>
          <xdr:txBody>
            <a:bodyPr vertOverflow="clip" horzOverflow="clip"/>
            <a:lstStyle/>
            <a:p>
              <a:r>
                <a:rPr lang="en-US" sz="1100"/>
                <a:t>This chart isn't available in your version of Excel.
Editing this shape or saving this workbook into a different file format will permanently break the chart.</a:t>
              </a:r>
            </a:p>
          </xdr:txBody>
        </xdr:sp>
      </mc:Fallback>
    </mc:AlternateContent>
    <xdr:clientData/>
  </xdr:twoCellAnchor>
  <xdr:twoCellAnchor>
    <xdr:from>
      <xdr:col>16</xdr:col>
      <xdr:colOff>16668</xdr:colOff>
      <xdr:row>30</xdr:row>
      <xdr:rowOff>40481</xdr:rowOff>
    </xdr:from>
    <xdr:to>
      <xdr:col>50</xdr:col>
      <xdr:colOff>180975</xdr:colOff>
      <xdr:row>64</xdr:row>
      <xdr:rowOff>30956</xdr:rowOff>
    </xdr:to>
    <mc:AlternateContent xmlns:mc="http://schemas.openxmlformats.org/markup-compatibility/2006">
      <mc:Choice xmlns:cx1="http://schemas.microsoft.com/office/drawing/2015/9/8/chartex" Requires="cx1">
        <xdr:graphicFrame macro="">
          <xdr:nvGraphicFramePr>
            <xdr:cNvPr id="13" name="Chart 12">
              <a:extLst>
                <a:ext uri="{FF2B5EF4-FFF2-40B4-BE49-F238E27FC236}">
                  <a16:creationId xmlns:a16="http://schemas.microsoft.com/office/drawing/2014/main" id="{E6639690-AEB6-45F4-8766-CC0C40F56C4A}"/>
                </a:ext>
              </a:extLst>
            </xdr:cNvPr>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3"/>
            </a:graphicData>
          </a:graphic>
        </xdr:graphicFrame>
      </mc:Choice>
      <mc:Fallback>
        <xdr:sp macro="" textlink="">
          <xdr:nvSpPr>
            <xdr:cNvPr id="0" name=""/>
            <xdr:cNvSpPr>
              <a:spLocks noTextEdit="1"/>
            </xdr:cNvSpPr>
          </xdr:nvSpPr>
          <xdr:spPr>
            <a:xfrm>
              <a:off x="10360818" y="7022306"/>
              <a:ext cx="20890707" cy="6467475"/>
            </a:xfrm>
            <a:prstGeom prst="rect">
              <a:avLst/>
            </a:prstGeom>
            <a:solidFill>
              <a:prstClr val="white"/>
            </a:solidFill>
            <a:ln w="1">
              <a:solidFill>
                <a:prstClr val="green"/>
              </a:solidFill>
            </a:ln>
          </xdr:spPr>
          <xdr:txBody>
            <a:bodyPr vertOverflow="clip" horzOverflow="clip"/>
            <a:lstStyle/>
            <a:p>
              <a:r>
                <a:rPr lang="en-US" sz="1100"/>
                <a:t>This chart isn't available in your version of Excel.
Editing this shape or saving this workbook into a different file format will permanently break the chart.</a:t>
              </a:r>
            </a:p>
          </xdr:txBody>
        </xdr:sp>
      </mc:Fallback>
    </mc:AlternateContent>
    <xdr:clientData/>
  </xdr:twoCellAnchor>
</xdr:wsDr>
</file>

<file path=xl/drawings/drawing7.xml><?xml version="1.0" encoding="utf-8"?>
<xdr:wsDr xmlns:xdr="http://schemas.openxmlformats.org/drawingml/2006/spreadsheetDrawing" xmlns:a="http://schemas.openxmlformats.org/drawingml/2006/main">
  <xdr:twoCellAnchor>
    <xdr:from>
      <xdr:col>13</xdr:col>
      <xdr:colOff>28575</xdr:colOff>
      <xdr:row>2</xdr:row>
      <xdr:rowOff>95250</xdr:rowOff>
    </xdr:from>
    <xdr:to>
      <xdr:col>14</xdr:col>
      <xdr:colOff>666750</xdr:colOff>
      <xdr:row>2</xdr:row>
      <xdr:rowOff>704850</xdr:rowOff>
    </xdr:to>
    <xdr:sp macro="" textlink="">
      <xdr:nvSpPr>
        <xdr:cNvPr id="2" name="Oval 1">
          <a:extLst>
            <a:ext uri="{FF2B5EF4-FFF2-40B4-BE49-F238E27FC236}">
              <a16:creationId xmlns:a16="http://schemas.microsoft.com/office/drawing/2014/main" id="{9A5039FD-4565-43CE-B8C6-66EC7FBE69EE}"/>
            </a:ext>
          </a:extLst>
        </xdr:cNvPr>
        <xdr:cNvSpPr/>
      </xdr:nvSpPr>
      <xdr:spPr>
        <a:xfrm>
          <a:off x="8201025" y="1162050"/>
          <a:ext cx="1419225" cy="609600"/>
        </a:xfrm>
        <a:prstGeom prst="ellipse">
          <a:avLst/>
        </a:prstGeom>
        <a:noFill/>
        <a:ln>
          <a:solidFill>
            <a:srgbClr val="7030A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10</xdr:col>
      <xdr:colOff>447676</xdr:colOff>
      <xdr:row>5</xdr:row>
      <xdr:rowOff>47624</xdr:rowOff>
    </xdr:from>
    <xdr:to>
      <xdr:col>14</xdr:col>
      <xdr:colOff>609601</xdr:colOff>
      <xdr:row>28</xdr:row>
      <xdr:rowOff>9525</xdr:rowOff>
    </xdr:to>
    <xdr:sp macro="" textlink="">
      <xdr:nvSpPr>
        <xdr:cNvPr id="3" name="TextBox 2">
          <a:extLst>
            <a:ext uri="{FF2B5EF4-FFF2-40B4-BE49-F238E27FC236}">
              <a16:creationId xmlns:a16="http://schemas.microsoft.com/office/drawing/2014/main" id="{8A5CD7F0-2833-4BC6-B1C6-0C54F2020229}"/>
            </a:ext>
          </a:extLst>
        </xdr:cNvPr>
        <xdr:cNvSpPr txBox="1"/>
      </xdr:nvSpPr>
      <xdr:spPr>
        <a:xfrm>
          <a:off x="6076951" y="2266949"/>
          <a:ext cx="3486150" cy="4343401"/>
        </a:xfrm>
        <a:prstGeom prst="rect">
          <a:avLst/>
        </a:prstGeom>
        <a:solidFill>
          <a:schemeClr val="lt1"/>
        </a:solidFill>
        <a:ln w="9525" cmpd="sng">
          <a:solidFill>
            <a:srgbClr val="7030A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b="0"/>
        </a:p>
        <a:p>
          <a:pPr marL="0" marR="0" lvl="0" indent="0" defTabSz="914400" eaLnBrk="1" fontAlgn="auto" latinLnBrk="0" hangingPunct="1">
            <a:lnSpc>
              <a:spcPct val="107000"/>
            </a:lnSpc>
            <a:spcBef>
              <a:spcPts val="0"/>
            </a:spcBef>
            <a:spcAft>
              <a:spcPts val="800"/>
            </a:spcAft>
            <a:buClrTx/>
            <a:buSzTx/>
            <a:buFontTx/>
            <a:buNone/>
            <a:tabLst/>
            <a:defRPr/>
          </a:pPr>
          <a:endParaRPr kumimoji="0" lang="en-US" sz="1100" b="0" i="0" u="none" strike="noStrike" kern="0" cap="none" spc="0" normalizeH="0" baseline="0" noProof="0">
            <a:ln>
              <a:noFill/>
            </a:ln>
            <a:solidFill>
              <a:sysClr val="windowText" lastClr="000000"/>
            </a:solidFill>
            <a:effectLst/>
            <a:uLnTx/>
            <a:uFillTx/>
            <a:latin typeface="Calibri" panose="020F0502020204030204" pitchFamily="34" charset="0"/>
            <a:ea typeface="Calibri" panose="020F0502020204030204" pitchFamily="34" charset="0"/>
            <a:cs typeface="Calibri" panose="020F0502020204030204" pitchFamily="34" charset="0"/>
          </a:endParaRPr>
        </a:p>
        <a:p>
          <a:pPr marL="0" marR="0" lvl="0" indent="0" defTabSz="914400" eaLnBrk="1" fontAlgn="auto" latinLnBrk="0" hangingPunct="1">
            <a:lnSpc>
              <a:spcPct val="107000"/>
            </a:lnSpc>
            <a:spcBef>
              <a:spcPts val="0"/>
            </a:spcBef>
            <a:spcAft>
              <a:spcPts val="800"/>
            </a:spcAft>
            <a:buClrTx/>
            <a:buSzTx/>
            <a:buFontTx/>
            <a:buNone/>
            <a:tabLst/>
            <a:defRPr/>
          </a:pPr>
          <a:r>
            <a:rPr kumimoji="0" lang="en-US" sz="1100" b="0" i="0" u="none" strike="noStrike" kern="0" cap="none" spc="0" normalizeH="0" baseline="0" noProof="0">
              <a:ln>
                <a:noFill/>
              </a:ln>
              <a:solidFill>
                <a:sysClr val="windowText" lastClr="000000"/>
              </a:solidFill>
              <a:effectLst/>
              <a:uLnTx/>
              <a:uFillTx/>
              <a:latin typeface="Calibri" panose="020F0502020204030204" pitchFamily="34" charset="0"/>
              <a:ea typeface="Calibri" panose="020F0502020204030204" pitchFamily="34" charset="0"/>
              <a:cs typeface="Calibri" panose="020F0502020204030204" pitchFamily="34" charset="0"/>
            </a:rPr>
            <a:t>The Laplace Test with a score of </a:t>
          </a:r>
          <a:r>
            <a:rPr kumimoji="0" lang="en-US" sz="1100" b="1" i="0" u="none" strike="noStrike" kern="0" cap="none" spc="0" normalizeH="0" baseline="0" noProof="0">
              <a:ln>
                <a:noFill/>
              </a:ln>
              <a:solidFill>
                <a:sysClr val="windowText" lastClr="000000"/>
              </a:solidFill>
              <a:effectLst/>
              <a:uLnTx/>
              <a:uFillTx/>
              <a:latin typeface="Calibri" panose="020F0502020204030204" pitchFamily="34" charset="0"/>
              <a:ea typeface="Calibri" panose="020F0502020204030204" pitchFamily="34" charset="0"/>
              <a:cs typeface="Calibri" panose="020F0502020204030204" pitchFamily="34" charset="0"/>
            </a:rPr>
            <a:t>-1.1096</a:t>
          </a:r>
          <a:r>
            <a:rPr kumimoji="0" lang="en-US" sz="1100" b="0" i="0" u="none" strike="noStrike" kern="0" cap="none" spc="0" normalizeH="0" baseline="0" noProof="0">
              <a:ln>
                <a:noFill/>
              </a:ln>
              <a:solidFill>
                <a:sysClr val="windowText" lastClr="000000"/>
              </a:solidFill>
              <a:effectLst/>
              <a:uLnTx/>
              <a:uFillTx/>
              <a:latin typeface="Calibri" panose="020F0502020204030204" pitchFamily="34" charset="0"/>
              <a:ea typeface="Calibri" panose="020F0502020204030204" pitchFamily="34" charset="0"/>
              <a:cs typeface="Calibri" panose="020F0502020204030204" pitchFamily="34" charset="0"/>
            </a:rPr>
            <a:t> indicates the trend of 198 landfalling hurricanes that impacted the continental United States during the June 1901 to November 2018 (117.6 years) trend period* is </a:t>
          </a:r>
          <a:r>
            <a:rPr kumimoji="0" lang="en-US" sz="1100" b="1" i="0" u="none" strike="noStrike" kern="0" cap="none" spc="0" normalizeH="0" baseline="0" noProof="0">
              <a:ln>
                <a:noFill/>
              </a:ln>
              <a:solidFill>
                <a:srgbClr val="00B050"/>
              </a:solidFill>
              <a:effectLst/>
              <a:uLnTx/>
              <a:uFillTx/>
              <a:latin typeface="Calibri" panose="020F0502020204030204" pitchFamily="34" charset="0"/>
              <a:ea typeface="Calibri" panose="020F0502020204030204" pitchFamily="34" charset="0"/>
              <a:cs typeface="Calibri" panose="020F0502020204030204" pitchFamily="34" charset="0"/>
            </a:rPr>
            <a:t>downward</a:t>
          </a:r>
          <a:r>
            <a:rPr kumimoji="0" lang="en-US" sz="1100" b="0" i="0" u="none" strike="noStrike" kern="0" cap="none" spc="0" normalizeH="0" baseline="0" noProof="0">
              <a:ln>
                <a:noFill/>
              </a:ln>
              <a:solidFill>
                <a:sysClr val="windowText" lastClr="000000"/>
              </a:solidFill>
              <a:effectLst/>
              <a:uLnTx/>
              <a:uFillTx/>
              <a:latin typeface="Calibri" panose="020F0502020204030204" pitchFamily="34" charset="0"/>
              <a:ea typeface="Calibri" panose="020F0502020204030204" pitchFamily="34" charset="0"/>
              <a:cs typeface="Calibri" panose="020F0502020204030204" pitchFamily="34" charset="0"/>
            </a:rPr>
            <a:t> with a statistical confidence of </a:t>
          </a:r>
          <a:r>
            <a:rPr kumimoji="0" lang="en-US" sz="1100" b="1" i="0" u="none" strike="noStrike" kern="0" cap="none" spc="0" normalizeH="0" baseline="0" noProof="0">
              <a:ln>
                <a:noFill/>
              </a:ln>
              <a:solidFill>
                <a:sysClr val="windowText" lastClr="000000"/>
              </a:solidFill>
              <a:effectLst/>
              <a:uLnTx/>
              <a:uFillTx/>
              <a:latin typeface="Calibri" panose="020F0502020204030204" pitchFamily="34" charset="0"/>
              <a:ea typeface="Calibri" panose="020F0502020204030204" pitchFamily="34" charset="0"/>
              <a:cs typeface="Calibri" panose="020F0502020204030204" pitchFamily="34" charset="0"/>
            </a:rPr>
            <a:t>73.3%</a:t>
          </a:r>
          <a:r>
            <a:rPr kumimoji="0" lang="en-US" sz="1100" b="0" i="0" u="none" strike="noStrike" kern="0" cap="none" spc="0" normalizeH="0" baseline="0" noProof="0">
              <a:ln>
                <a:noFill/>
              </a:ln>
              <a:solidFill>
                <a:sysClr val="windowText" lastClr="000000"/>
              </a:solidFill>
              <a:effectLst/>
              <a:uLnTx/>
              <a:uFillTx/>
              <a:latin typeface="Calibri" panose="020F0502020204030204" pitchFamily="34" charset="0"/>
              <a:ea typeface="Calibri" panose="020F0502020204030204" pitchFamily="34" charset="0"/>
              <a:cs typeface="Calibri" panose="020F0502020204030204" pitchFamily="34" charset="0"/>
            </a:rPr>
            <a:t>.</a:t>
          </a:r>
        </a:p>
        <a:p>
          <a:pPr marL="0" marR="0" lvl="0" indent="0" defTabSz="914400" eaLnBrk="1" fontAlgn="auto" latinLnBrk="0" hangingPunct="1">
            <a:lnSpc>
              <a:spcPct val="107000"/>
            </a:lnSpc>
            <a:spcBef>
              <a:spcPts val="0"/>
            </a:spcBef>
            <a:spcAft>
              <a:spcPts val="800"/>
            </a:spcAft>
            <a:buClrTx/>
            <a:buSzTx/>
            <a:buFontTx/>
            <a:buNone/>
            <a:tabLst/>
            <a:defRPr/>
          </a:pPr>
          <a:r>
            <a:rPr kumimoji="0" lang="en-US" sz="110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Calibri" panose="020F0502020204030204" pitchFamily="34" charset="0"/>
            </a:rPr>
            <a:t>*This trend period starts after 1900 based on when records began (ref. "additional note" located at the bottom of the "DATA, US Hurricanes events" worksheet).</a:t>
          </a:r>
        </a:p>
        <a:p>
          <a:pPr marL="0" marR="0" lvl="0" indent="0" defTabSz="914400" eaLnBrk="1" fontAlgn="auto" latinLnBrk="0" hangingPunct="1">
            <a:lnSpc>
              <a:spcPct val="107000"/>
            </a:lnSpc>
            <a:spcBef>
              <a:spcPts val="0"/>
            </a:spcBef>
            <a:spcAft>
              <a:spcPts val="800"/>
            </a:spcAft>
            <a:buClrTx/>
            <a:buSzTx/>
            <a:buFontTx/>
            <a:buNone/>
            <a:tabLst/>
            <a:defRPr/>
          </a:pPr>
          <a:r>
            <a:rPr kumimoji="0" lang="en-US" sz="110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Calibri" panose="020F0502020204030204" pitchFamily="34" charset="0"/>
            </a:rPr>
            <a:t>*When the trend period starts July 1901 (month of the first hurricane event) instead of June 1901 (first month of the Atlantic hurricane season) </a:t>
          </a:r>
          <a:r>
            <a:rPr kumimoji="0" lang="en-US" sz="1100" b="0" i="0" u="sng"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Calibri" panose="020F0502020204030204" pitchFamily="34" charset="0"/>
            </a:rPr>
            <a:t>and</a:t>
          </a:r>
          <a:r>
            <a:rPr kumimoji="0" lang="en-US" sz="110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Calibri" panose="020F0502020204030204" pitchFamily="34" charset="0"/>
            </a:rPr>
            <a:t> ends October 2018 (month of the last hurricane event) instead of November 2018 (last month of the Atlantic hurricane season), the trend score is </a:t>
          </a:r>
          <a:r>
            <a:rPr kumimoji="0" lang="en-US" sz="1100" b="1"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Calibri" panose="020F0502020204030204" pitchFamily="34" charset="0"/>
            </a:rPr>
            <a:t>-1.1106 </a:t>
          </a:r>
          <a:r>
            <a:rPr kumimoji="0" lang="en-US" sz="110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Calibri" panose="020F0502020204030204" pitchFamily="34" charset="0"/>
            </a:rPr>
            <a:t>with </a:t>
          </a:r>
          <a:r>
            <a:rPr kumimoji="0" lang="en-US" sz="1100" b="1"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Calibri" panose="020F0502020204030204" pitchFamily="34" charset="0"/>
            </a:rPr>
            <a:t>73.3%</a:t>
          </a:r>
          <a:r>
            <a:rPr kumimoji="0" lang="en-US" sz="110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Calibri" panose="020F0502020204030204" pitchFamily="34" charset="0"/>
            </a:rPr>
            <a:t> statistical confidence.  In this case, the trend scores had a difference of 0.001 when the trend period started one month later, ended one month earlier, and is 0.2 years shorter.</a:t>
          </a:r>
          <a:endParaRPr kumimoji="0" lang="en-US" sz="105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endParaRPr>
        </a:p>
        <a:p>
          <a:endParaRPr lang="en-US" sz="1100"/>
        </a:p>
      </xdr:txBody>
    </xdr:sp>
    <xdr:clientData/>
  </xdr:twoCellAnchor>
  <xdr:twoCellAnchor>
    <xdr:from>
      <xdr:col>12</xdr:col>
      <xdr:colOff>495301</xdr:colOff>
      <xdr:row>2</xdr:row>
      <xdr:rowOff>676277</xdr:rowOff>
    </xdr:from>
    <xdr:to>
      <xdr:col>13</xdr:col>
      <xdr:colOff>409575</xdr:colOff>
      <xdr:row>5</xdr:row>
      <xdr:rowOff>47624</xdr:rowOff>
    </xdr:to>
    <xdr:cxnSp macro="">
      <xdr:nvCxnSpPr>
        <xdr:cNvPr id="4" name="Straight Arrow Connector 3">
          <a:extLst>
            <a:ext uri="{FF2B5EF4-FFF2-40B4-BE49-F238E27FC236}">
              <a16:creationId xmlns:a16="http://schemas.microsoft.com/office/drawing/2014/main" id="{BCF51B6F-9428-475C-BE83-46D7DF30778D}"/>
            </a:ext>
          </a:extLst>
        </xdr:cNvPr>
        <xdr:cNvCxnSpPr>
          <a:stCxn id="3" idx="0"/>
        </xdr:cNvCxnSpPr>
      </xdr:nvCxnSpPr>
      <xdr:spPr>
        <a:xfrm flipV="1">
          <a:off x="7820026" y="1743077"/>
          <a:ext cx="761999" cy="523872"/>
        </a:xfrm>
        <a:prstGeom prst="straightConnector1">
          <a:avLst/>
        </a:prstGeom>
        <a:ln>
          <a:solidFill>
            <a:srgbClr val="7030A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28574</xdr:colOff>
      <xdr:row>2</xdr:row>
      <xdr:rowOff>33337</xdr:rowOff>
    </xdr:from>
    <xdr:to>
      <xdr:col>23</xdr:col>
      <xdr:colOff>552450</xdr:colOff>
      <xdr:row>13</xdr:row>
      <xdr:rowOff>100012</xdr:rowOff>
    </xdr:to>
    <mc:AlternateContent xmlns:mc="http://schemas.openxmlformats.org/markup-compatibility/2006">
      <mc:Choice xmlns:cx1="http://schemas.microsoft.com/office/drawing/2015/9/8/chartex" Requires="cx1">
        <xdr:graphicFrame macro="">
          <xdr:nvGraphicFramePr>
            <xdr:cNvPr id="5" name="Chart 4">
              <a:extLst>
                <a:ext uri="{FF2B5EF4-FFF2-40B4-BE49-F238E27FC236}">
                  <a16:creationId xmlns:a16="http://schemas.microsoft.com/office/drawing/2014/main" id="{4F6081A3-1E45-42A1-8BAB-717028CC7AB2}"/>
                </a:ext>
              </a:extLst>
            </xdr:cNvPr>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1"/>
            </a:graphicData>
          </a:graphic>
        </xdr:graphicFrame>
      </mc:Choice>
      <mc:Fallback>
        <xdr:sp macro="" textlink="">
          <xdr:nvSpPr>
            <xdr:cNvPr id="0" name=""/>
            <xdr:cNvSpPr>
              <a:spLocks noTextEdit="1"/>
            </xdr:cNvSpPr>
          </xdr:nvSpPr>
          <xdr:spPr>
            <a:xfrm>
              <a:off x="10372724" y="1100137"/>
              <a:ext cx="4791076" cy="2743200"/>
            </a:xfrm>
            <a:prstGeom prst="rect">
              <a:avLst/>
            </a:prstGeom>
            <a:solidFill>
              <a:prstClr val="white"/>
            </a:solidFill>
            <a:ln w="1">
              <a:solidFill>
                <a:prstClr val="green"/>
              </a:solidFill>
            </a:ln>
          </xdr:spPr>
          <xdr:txBody>
            <a:bodyPr vertOverflow="clip" horzOverflow="clip"/>
            <a:lstStyle/>
            <a:p>
              <a:r>
                <a:rPr lang="en-US" sz="1100"/>
                <a:t>This chart isn't available in your version of Excel.
Editing this shape or saving this workbook into a different file format will permanently break the chart.</a:t>
              </a:r>
            </a:p>
          </xdr:txBody>
        </xdr:sp>
      </mc:Fallback>
    </mc:AlternateContent>
    <xdr:clientData/>
  </xdr:twoCellAnchor>
  <xdr:twoCellAnchor>
    <xdr:from>
      <xdr:col>16</xdr:col>
      <xdr:colOff>38099</xdr:colOff>
      <xdr:row>15</xdr:row>
      <xdr:rowOff>38100</xdr:rowOff>
    </xdr:from>
    <xdr:to>
      <xdr:col>23</xdr:col>
      <xdr:colOff>600075</xdr:colOff>
      <xdr:row>29</xdr:row>
      <xdr:rowOff>114300</xdr:rowOff>
    </xdr:to>
    <mc:AlternateContent xmlns:mc="http://schemas.openxmlformats.org/markup-compatibility/2006">
      <mc:Choice xmlns:cx1="http://schemas.microsoft.com/office/drawing/2015/9/8/chartex" Requires="cx1">
        <xdr:graphicFrame macro="">
          <xdr:nvGraphicFramePr>
            <xdr:cNvPr id="6" name="Chart 5">
              <a:extLst>
                <a:ext uri="{FF2B5EF4-FFF2-40B4-BE49-F238E27FC236}">
                  <a16:creationId xmlns:a16="http://schemas.microsoft.com/office/drawing/2014/main" id="{849B2514-1515-4177-BE1D-085791C7393D}"/>
                </a:ext>
              </a:extLst>
            </xdr:cNvPr>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2"/>
            </a:graphicData>
          </a:graphic>
        </xdr:graphicFrame>
      </mc:Choice>
      <mc:Fallback>
        <xdr:sp macro="" textlink="">
          <xdr:nvSpPr>
            <xdr:cNvPr id="0" name=""/>
            <xdr:cNvSpPr>
              <a:spLocks noTextEdit="1"/>
            </xdr:cNvSpPr>
          </xdr:nvSpPr>
          <xdr:spPr>
            <a:xfrm>
              <a:off x="10382249" y="4162425"/>
              <a:ext cx="4829176" cy="2743200"/>
            </a:xfrm>
            <a:prstGeom prst="rect">
              <a:avLst/>
            </a:prstGeom>
            <a:solidFill>
              <a:prstClr val="white"/>
            </a:solidFill>
            <a:ln w="1">
              <a:solidFill>
                <a:prstClr val="green"/>
              </a:solidFill>
            </a:ln>
          </xdr:spPr>
          <xdr:txBody>
            <a:bodyPr vertOverflow="clip" horzOverflow="clip"/>
            <a:lstStyle/>
            <a:p>
              <a:r>
                <a:rPr lang="en-US" sz="1100"/>
                <a:t>This chart isn't available in your version of Excel.
Editing this shape or saving this workbook into a different file format will permanently break the chart.</a:t>
              </a:r>
            </a:p>
          </xdr:txBody>
        </xdr:sp>
      </mc:Fallback>
    </mc:AlternateContent>
    <xdr:clientData/>
  </xdr:twoCellAnchor>
  <xdr:twoCellAnchor>
    <xdr:from>
      <xdr:col>16</xdr:col>
      <xdr:colOff>28575</xdr:colOff>
      <xdr:row>31</xdr:row>
      <xdr:rowOff>19050</xdr:rowOff>
    </xdr:from>
    <xdr:to>
      <xdr:col>23</xdr:col>
      <xdr:colOff>590550</xdr:colOff>
      <xdr:row>45</xdr:row>
      <xdr:rowOff>95250</xdr:rowOff>
    </xdr:to>
    <mc:AlternateContent xmlns:mc="http://schemas.openxmlformats.org/markup-compatibility/2006">
      <mc:Choice xmlns:cx1="http://schemas.microsoft.com/office/drawing/2015/9/8/chartex" Requires="cx1">
        <xdr:graphicFrame macro="">
          <xdr:nvGraphicFramePr>
            <xdr:cNvPr id="8" name="Chart 7">
              <a:extLst>
                <a:ext uri="{FF2B5EF4-FFF2-40B4-BE49-F238E27FC236}">
                  <a16:creationId xmlns:a16="http://schemas.microsoft.com/office/drawing/2014/main" id="{099E2F85-B188-4773-B24F-70FB54D7C8FB}"/>
                </a:ext>
              </a:extLst>
            </xdr:cNvPr>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3"/>
            </a:graphicData>
          </a:graphic>
        </xdr:graphicFrame>
      </mc:Choice>
      <mc:Fallback>
        <xdr:sp macro="" textlink="">
          <xdr:nvSpPr>
            <xdr:cNvPr id="0" name=""/>
            <xdr:cNvSpPr>
              <a:spLocks noTextEdit="1"/>
            </xdr:cNvSpPr>
          </xdr:nvSpPr>
          <xdr:spPr>
            <a:xfrm>
              <a:off x="10372725" y="7191375"/>
              <a:ext cx="4829175" cy="2743200"/>
            </a:xfrm>
            <a:prstGeom prst="rect">
              <a:avLst/>
            </a:prstGeom>
            <a:solidFill>
              <a:prstClr val="white"/>
            </a:solidFill>
            <a:ln w="1">
              <a:solidFill>
                <a:prstClr val="green"/>
              </a:solidFill>
            </a:ln>
          </xdr:spPr>
          <xdr:txBody>
            <a:bodyPr vertOverflow="clip" horzOverflow="clip"/>
            <a:lstStyle/>
            <a:p>
              <a:r>
                <a:rPr lang="en-US" sz="1100"/>
                <a:t>This chart isn't available in your version of Excel.
Editing this shape or saving this workbook into a different file format will permanently break the chart.</a:t>
              </a:r>
            </a:p>
          </xdr:txBody>
        </xdr:sp>
      </mc:Fallback>
    </mc:AlternateContent>
    <xdr:clientData/>
  </xdr:twoCellAnchor>
</xdr:wsDr>
</file>

<file path=xl/drawings/drawing8.xml><?xml version="1.0" encoding="utf-8"?>
<xdr:wsDr xmlns:xdr="http://schemas.openxmlformats.org/drawingml/2006/spreadsheetDrawing" xmlns:a="http://schemas.openxmlformats.org/drawingml/2006/main">
  <xdr:twoCellAnchor>
    <xdr:from>
      <xdr:col>13</xdr:col>
      <xdr:colOff>19049</xdr:colOff>
      <xdr:row>2</xdr:row>
      <xdr:rowOff>85725</xdr:rowOff>
    </xdr:from>
    <xdr:to>
      <xdr:col>14</xdr:col>
      <xdr:colOff>657224</xdr:colOff>
      <xdr:row>2</xdr:row>
      <xdr:rowOff>695325</xdr:rowOff>
    </xdr:to>
    <xdr:sp macro="" textlink="">
      <xdr:nvSpPr>
        <xdr:cNvPr id="5" name="Oval 4">
          <a:extLst>
            <a:ext uri="{FF2B5EF4-FFF2-40B4-BE49-F238E27FC236}">
              <a16:creationId xmlns:a16="http://schemas.microsoft.com/office/drawing/2014/main" id="{E9F0A6A1-55CD-4625-9F4A-57E7A376E2E0}"/>
            </a:ext>
          </a:extLst>
        </xdr:cNvPr>
        <xdr:cNvSpPr/>
      </xdr:nvSpPr>
      <xdr:spPr>
        <a:xfrm>
          <a:off x="8191499" y="1152525"/>
          <a:ext cx="1247775" cy="609600"/>
        </a:xfrm>
        <a:prstGeom prst="ellipse">
          <a:avLst/>
        </a:prstGeom>
        <a:noFill/>
        <a:ln>
          <a:solidFill>
            <a:srgbClr val="7030A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10</xdr:col>
      <xdr:colOff>352425</xdr:colOff>
      <xdr:row>5</xdr:row>
      <xdr:rowOff>47623</xdr:rowOff>
    </xdr:from>
    <xdr:to>
      <xdr:col>14</xdr:col>
      <xdr:colOff>514350</xdr:colOff>
      <xdr:row>22</xdr:row>
      <xdr:rowOff>104774</xdr:rowOff>
    </xdr:to>
    <xdr:sp macro="" textlink="">
      <xdr:nvSpPr>
        <xdr:cNvPr id="6" name="TextBox 5">
          <a:extLst>
            <a:ext uri="{FF2B5EF4-FFF2-40B4-BE49-F238E27FC236}">
              <a16:creationId xmlns:a16="http://schemas.microsoft.com/office/drawing/2014/main" id="{4A6CAB4B-03B5-4578-84E2-4F8C6BC7CE33}"/>
            </a:ext>
          </a:extLst>
        </xdr:cNvPr>
        <xdr:cNvSpPr txBox="1"/>
      </xdr:nvSpPr>
      <xdr:spPr>
        <a:xfrm>
          <a:off x="5981700" y="2266948"/>
          <a:ext cx="3486150" cy="3295651"/>
        </a:xfrm>
        <a:prstGeom prst="rect">
          <a:avLst/>
        </a:prstGeom>
        <a:solidFill>
          <a:schemeClr val="lt1"/>
        </a:solidFill>
        <a:ln w="9525" cmpd="sng">
          <a:solidFill>
            <a:srgbClr val="7030A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b="0"/>
        </a:p>
        <a:p>
          <a:pPr marL="0" marR="0">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Calibri" panose="020F0502020204030204" pitchFamily="34" charset="0"/>
            </a:rPr>
            <a:t>The Laplace Test with a score of </a:t>
          </a:r>
          <a:r>
            <a:rPr lang="en-US" sz="1100" b="1">
              <a:effectLst/>
              <a:latin typeface="Calibri" panose="020F0502020204030204" pitchFamily="34" charset="0"/>
              <a:ea typeface="Calibri" panose="020F0502020204030204" pitchFamily="34" charset="0"/>
              <a:cs typeface="Calibri" panose="020F0502020204030204" pitchFamily="34" charset="0"/>
            </a:rPr>
            <a:t>+0.2719</a:t>
          </a:r>
          <a:r>
            <a:rPr lang="en-US" sz="1100">
              <a:effectLst/>
              <a:latin typeface="Calibri" panose="020F0502020204030204" pitchFamily="34" charset="0"/>
              <a:ea typeface="Calibri" panose="020F0502020204030204" pitchFamily="34" charset="0"/>
              <a:cs typeface="Calibri" panose="020F0502020204030204" pitchFamily="34" charset="0"/>
            </a:rPr>
            <a:t> indicates the trend of 92 hurricanes that impacted the continental United States with landfalling Categories 3, 4, and 5 during the June 1851 to November 2018 (167.6 years) trend period is </a:t>
          </a:r>
          <a:r>
            <a:rPr lang="en-US" sz="1100" b="1">
              <a:solidFill>
                <a:srgbClr val="FF0000"/>
              </a:solidFill>
              <a:effectLst/>
              <a:latin typeface="Calibri" panose="020F0502020204030204" pitchFamily="34" charset="0"/>
              <a:ea typeface="Calibri" panose="020F0502020204030204" pitchFamily="34" charset="0"/>
              <a:cs typeface="Calibri" panose="020F0502020204030204" pitchFamily="34" charset="0"/>
            </a:rPr>
            <a:t>upward</a:t>
          </a:r>
          <a:r>
            <a:rPr lang="en-US" sz="1100">
              <a:effectLst/>
              <a:latin typeface="Calibri" panose="020F0502020204030204" pitchFamily="34" charset="0"/>
              <a:ea typeface="Calibri" panose="020F0502020204030204" pitchFamily="34" charset="0"/>
              <a:cs typeface="Calibri" panose="020F0502020204030204" pitchFamily="34" charset="0"/>
            </a:rPr>
            <a:t> with a statistical confidence of </a:t>
          </a:r>
          <a:r>
            <a:rPr lang="en-US" sz="1100" b="1">
              <a:solidFill>
                <a:srgbClr val="000000"/>
              </a:solidFill>
              <a:effectLst/>
              <a:latin typeface="Calibri" panose="020F0502020204030204" pitchFamily="34" charset="0"/>
              <a:ea typeface="Calibri" panose="020F0502020204030204" pitchFamily="34" charset="0"/>
              <a:cs typeface="Calibri" panose="020F0502020204030204" pitchFamily="34" charset="0"/>
            </a:rPr>
            <a:t>21.4%</a:t>
          </a:r>
          <a:r>
            <a:rPr lang="en-US" sz="1100">
              <a:effectLst/>
              <a:latin typeface="Calibri" panose="020F0502020204030204" pitchFamily="34" charset="0"/>
              <a:ea typeface="Calibri" panose="020F0502020204030204" pitchFamily="34" charset="0"/>
              <a:cs typeface="Calibri" panose="020F0502020204030204" pitchFamily="34" charset="0"/>
            </a:rPr>
            <a:t>.</a:t>
          </a:r>
          <a:endParaRPr lang="en-US" sz="1050">
            <a:effectLst/>
            <a:latin typeface="Calibri" panose="020F0502020204030204" pitchFamily="34" charset="0"/>
            <a:ea typeface="Calibri" panose="020F0502020204030204" pitchFamily="34" charset="0"/>
            <a:cs typeface="Times New Roman" panose="02020603050405020304" pitchFamily="18" charset="0"/>
          </a:endParaRPr>
        </a:p>
        <a:p>
          <a:pPr marL="0" marR="0">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Calibri" panose="020F0502020204030204" pitchFamily="34" charset="0"/>
            </a:rPr>
            <a:t>*When the trend period starts August 1851 (first hurricane event that is at least a Category 3) instead of June 1851 (first month of the Atlantic hurricane season) </a:t>
          </a:r>
          <a:r>
            <a:rPr lang="en-US" sz="1100" u="sng">
              <a:effectLst/>
              <a:latin typeface="Calibri" panose="020F0502020204030204" pitchFamily="34" charset="0"/>
              <a:ea typeface="Calibri" panose="020F0502020204030204" pitchFamily="34" charset="0"/>
              <a:cs typeface="Calibri" panose="020F0502020204030204" pitchFamily="34" charset="0"/>
            </a:rPr>
            <a:t>and</a:t>
          </a:r>
          <a:r>
            <a:rPr lang="en-US" sz="1100">
              <a:effectLst/>
              <a:latin typeface="Calibri" panose="020F0502020204030204" pitchFamily="34" charset="0"/>
              <a:ea typeface="Calibri" panose="020F0502020204030204" pitchFamily="34" charset="0"/>
              <a:cs typeface="Calibri" panose="020F0502020204030204" pitchFamily="34" charset="0"/>
            </a:rPr>
            <a:t> ends October 2018 (month of the last hurricane event) instead of November 2018 (last month of the Atlantic hurricane season), the trend score is </a:t>
          </a:r>
          <a:r>
            <a:rPr lang="en-US" sz="1100" b="1">
              <a:effectLst/>
              <a:latin typeface="Calibri" panose="020F0502020204030204" pitchFamily="34" charset="0"/>
              <a:ea typeface="Calibri" panose="020F0502020204030204" pitchFamily="34" charset="0"/>
              <a:cs typeface="Calibri" panose="020F0502020204030204" pitchFamily="34" charset="0"/>
            </a:rPr>
            <a:t>+0.2642 </a:t>
          </a:r>
          <a:r>
            <a:rPr lang="en-US" sz="1100">
              <a:effectLst/>
              <a:latin typeface="Calibri" panose="020F0502020204030204" pitchFamily="34" charset="0"/>
              <a:ea typeface="Calibri" panose="020F0502020204030204" pitchFamily="34" charset="0"/>
              <a:cs typeface="Calibri" panose="020F0502020204030204" pitchFamily="34" charset="0"/>
            </a:rPr>
            <a:t>with </a:t>
          </a:r>
          <a:r>
            <a:rPr lang="en-US" sz="1100" b="1">
              <a:effectLst/>
              <a:latin typeface="Calibri" panose="020F0502020204030204" pitchFamily="34" charset="0"/>
              <a:ea typeface="Calibri" panose="020F0502020204030204" pitchFamily="34" charset="0"/>
              <a:cs typeface="Calibri" panose="020F0502020204030204" pitchFamily="34" charset="0"/>
            </a:rPr>
            <a:t>20.8%</a:t>
          </a:r>
          <a:r>
            <a:rPr lang="en-US" sz="1100">
              <a:effectLst/>
              <a:latin typeface="Calibri" panose="020F0502020204030204" pitchFamily="34" charset="0"/>
              <a:ea typeface="Calibri" panose="020F0502020204030204" pitchFamily="34" charset="0"/>
              <a:cs typeface="Calibri" panose="020F0502020204030204" pitchFamily="34" charset="0"/>
            </a:rPr>
            <a:t> statistical confidence.  The revised trend period started two months later, ended one month earlier, and is 0.2 years shorter.</a:t>
          </a:r>
          <a:endParaRPr lang="en-US" sz="1050">
            <a:effectLst/>
            <a:latin typeface="Calibri" panose="020F0502020204030204" pitchFamily="34" charset="0"/>
            <a:ea typeface="Calibri" panose="020F0502020204030204" pitchFamily="34" charset="0"/>
            <a:cs typeface="Times New Roman" panose="02020603050405020304" pitchFamily="18" charset="0"/>
          </a:endParaRPr>
        </a:p>
        <a:p>
          <a:endParaRPr lang="en-US" sz="1100"/>
        </a:p>
      </xdr:txBody>
    </xdr:sp>
    <xdr:clientData/>
  </xdr:twoCellAnchor>
  <xdr:twoCellAnchor>
    <xdr:from>
      <xdr:col>12</xdr:col>
      <xdr:colOff>400050</xdr:colOff>
      <xdr:row>2</xdr:row>
      <xdr:rowOff>666752</xdr:rowOff>
    </xdr:from>
    <xdr:to>
      <xdr:col>13</xdr:col>
      <xdr:colOff>323850</xdr:colOff>
      <xdr:row>5</xdr:row>
      <xdr:rowOff>47623</xdr:rowOff>
    </xdr:to>
    <xdr:cxnSp macro="">
      <xdr:nvCxnSpPr>
        <xdr:cNvPr id="7" name="Straight Arrow Connector 6">
          <a:extLst>
            <a:ext uri="{FF2B5EF4-FFF2-40B4-BE49-F238E27FC236}">
              <a16:creationId xmlns:a16="http://schemas.microsoft.com/office/drawing/2014/main" id="{D4CBDCEF-7E3B-404C-B95C-A2BEC5E01186}"/>
            </a:ext>
          </a:extLst>
        </xdr:cNvPr>
        <xdr:cNvCxnSpPr>
          <a:stCxn id="6" idx="0"/>
        </xdr:cNvCxnSpPr>
      </xdr:nvCxnSpPr>
      <xdr:spPr>
        <a:xfrm flipV="1">
          <a:off x="7724775" y="1733552"/>
          <a:ext cx="771525" cy="533396"/>
        </a:xfrm>
        <a:prstGeom prst="straightConnector1">
          <a:avLst/>
        </a:prstGeom>
        <a:ln>
          <a:solidFill>
            <a:srgbClr val="7030A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609599</xdr:colOff>
      <xdr:row>2</xdr:row>
      <xdr:rowOff>4762</xdr:rowOff>
    </xdr:from>
    <xdr:to>
      <xdr:col>23</xdr:col>
      <xdr:colOff>571500</xdr:colOff>
      <xdr:row>13</xdr:row>
      <xdr:rowOff>71437</xdr:rowOff>
    </xdr:to>
    <mc:AlternateContent xmlns:mc="http://schemas.openxmlformats.org/markup-compatibility/2006">
      <mc:Choice xmlns:cx1="http://schemas.microsoft.com/office/drawing/2015/9/8/chartex" Requires="cx1">
        <xdr:graphicFrame macro="">
          <xdr:nvGraphicFramePr>
            <xdr:cNvPr id="3" name="Chart 2">
              <a:extLst>
                <a:ext uri="{FF2B5EF4-FFF2-40B4-BE49-F238E27FC236}">
                  <a16:creationId xmlns:a16="http://schemas.microsoft.com/office/drawing/2014/main" id="{0152BC96-0ABE-4D5F-8CAA-B9FCED996573}"/>
                </a:ext>
              </a:extLst>
            </xdr:cNvPr>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1"/>
            </a:graphicData>
          </a:graphic>
        </xdr:graphicFrame>
      </mc:Choice>
      <mc:Fallback>
        <xdr:sp macro="" textlink="">
          <xdr:nvSpPr>
            <xdr:cNvPr id="0" name=""/>
            <xdr:cNvSpPr>
              <a:spLocks noTextEdit="1"/>
            </xdr:cNvSpPr>
          </xdr:nvSpPr>
          <xdr:spPr>
            <a:xfrm>
              <a:off x="10344149" y="1071562"/>
              <a:ext cx="4838701" cy="2743200"/>
            </a:xfrm>
            <a:prstGeom prst="rect">
              <a:avLst/>
            </a:prstGeom>
            <a:solidFill>
              <a:prstClr val="white"/>
            </a:solidFill>
            <a:ln w="1">
              <a:solidFill>
                <a:prstClr val="green"/>
              </a:solidFill>
            </a:ln>
          </xdr:spPr>
          <xdr:txBody>
            <a:bodyPr vertOverflow="clip" horzOverflow="clip"/>
            <a:lstStyle/>
            <a:p>
              <a:r>
                <a:rPr lang="en-US" sz="1100"/>
                <a:t>This chart isn't available in your version of Excel.
Editing this shape or saving this workbook into a different file format will permanently break the chart.</a:t>
              </a:r>
            </a:p>
          </xdr:txBody>
        </xdr:sp>
      </mc:Fallback>
    </mc:AlternateContent>
    <xdr:clientData/>
  </xdr:twoCellAnchor>
  <xdr:twoCellAnchor>
    <xdr:from>
      <xdr:col>16</xdr:col>
      <xdr:colOff>38099</xdr:colOff>
      <xdr:row>14</xdr:row>
      <xdr:rowOff>180975</xdr:rowOff>
    </xdr:from>
    <xdr:to>
      <xdr:col>24</xdr:col>
      <xdr:colOff>0</xdr:colOff>
      <xdr:row>29</xdr:row>
      <xdr:rowOff>66675</xdr:rowOff>
    </xdr:to>
    <mc:AlternateContent xmlns:mc="http://schemas.openxmlformats.org/markup-compatibility/2006">
      <mc:Choice xmlns:cx1="http://schemas.microsoft.com/office/drawing/2015/9/8/chartex" Requires="cx1">
        <xdr:graphicFrame macro="">
          <xdr:nvGraphicFramePr>
            <xdr:cNvPr id="8" name="Chart 7">
              <a:extLst>
                <a:ext uri="{FF2B5EF4-FFF2-40B4-BE49-F238E27FC236}">
                  <a16:creationId xmlns:a16="http://schemas.microsoft.com/office/drawing/2014/main" id="{665CDAD4-9F03-42D2-82EC-DD1CC8A9B8A8}"/>
                </a:ext>
              </a:extLst>
            </xdr:cNvPr>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2"/>
            </a:graphicData>
          </a:graphic>
        </xdr:graphicFrame>
      </mc:Choice>
      <mc:Fallback>
        <xdr:sp macro="" textlink="">
          <xdr:nvSpPr>
            <xdr:cNvPr id="0" name=""/>
            <xdr:cNvSpPr>
              <a:spLocks noTextEdit="1"/>
            </xdr:cNvSpPr>
          </xdr:nvSpPr>
          <xdr:spPr>
            <a:xfrm>
              <a:off x="10382249" y="4114800"/>
              <a:ext cx="4838701" cy="2743200"/>
            </a:xfrm>
            <a:prstGeom prst="rect">
              <a:avLst/>
            </a:prstGeom>
            <a:solidFill>
              <a:prstClr val="white"/>
            </a:solidFill>
            <a:ln w="1">
              <a:solidFill>
                <a:prstClr val="green"/>
              </a:solidFill>
            </a:ln>
          </xdr:spPr>
          <xdr:txBody>
            <a:bodyPr vertOverflow="clip" horzOverflow="clip"/>
            <a:lstStyle/>
            <a:p>
              <a:r>
                <a:rPr lang="en-US" sz="1100"/>
                <a:t>This chart isn't available in your version of Excel.
Editing this shape or saving this workbook into a different file format will permanently break the chart.</a:t>
              </a:r>
            </a:p>
          </xdr:txBody>
        </xdr:sp>
      </mc:Fallback>
    </mc:AlternateContent>
    <xdr:clientData/>
  </xdr:twoCellAnchor>
  <xdr:twoCellAnchor>
    <xdr:from>
      <xdr:col>16</xdr:col>
      <xdr:colOff>0</xdr:colOff>
      <xdr:row>31</xdr:row>
      <xdr:rowOff>0</xdr:rowOff>
    </xdr:from>
    <xdr:to>
      <xdr:col>24</xdr:col>
      <xdr:colOff>0</xdr:colOff>
      <xdr:row>45</xdr:row>
      <xdr:rowOff>76200</xdr:rowOff>
    </xdr:to>
    <mc:AlternateContent xmlns:mc="http://schemas.openxmlformats.org/markup-compatibility/2006">
      <mc:Choice xmlns:cx1="http://schemas.microsoft.com/office/drawing/2015/9/8/chartex" Requires="cx1">
        <xdr:graphicFrame macro="">
          <xdr:nvGraphicFramePr>
            <xdr:cNvPr id="10" name="Chart 9">
              <a:extLst>
                <a:ext uri="{FF2B5EF4-FFF2-40B4-BE49-F238E27FC236}">
                  <a16:creationId xmlns:a16="http://schemas.microsoft.com/office/drawing/2014/main" id="{C0B8D757-1134-48FD-8F67-3F17E3101811}"/>
                </a:ext>
              </a:extLst>
            </xdr:cNvPr>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3"/>
            </a:graphicData>
          </a:graphic>
        </xdr:graphicFrame>
      </mc:Choice>
      <mc:Fallback>
        <xdr:sp macro="" textlink="">
          <xdr:nvSpPr>
            <xdr:cNvPr id="0" name=""/>
            <xdr:cNvSpPr>
              <a:spLocks noTextEdit="1"/>
            </xdr:cNvSpPr>
          </xdr:nvSpPr>
          <xdr:spPr>
            <a:xfrm>
              <a:off x="10344150" y="7172325"/>
              <a:ext cx="4876800" cy="2743200"/>
            </a:xfrm>
            <a:prstGeom prst="rect">
              <a:avLst/>
            </a:prstGeom>
            <a:solidFill>
              <a:prstClr val="white"/>
            </a:solidFill>
            <a:ln w="1">
              <a:solidFill>
                <a:prstClr val="green"/>
              </a:solidFill>
            </a:ln>
          </xdr:spPr>
          <xdr:txBody>
            <a:bodyPr vertOverflow="clip" horzOverflow="clip"/>
            <a:lstStyle/>
            <a:p>
              <a:r>
                <a:rPr lang="en-US" sz="1100"/>
                <a:t>This chart isn't available in your version of Excel.
Editing this shape or saving this workbook into a different file format will permanently break the chart.</a:t>
              </a:r>
            </a:p>
          </xdr:txBody>
        </xdr:sp>
      </mc:Fallback>
    </mc:AlternateContent>
    <xdr:clientData/>
  </xdr:twoCellAnchor>
</xdr:wsDr>
</file>

<file path=xl/drawings/drawing9.xml><?xml version="1.0" encoding="utf-8"?>
<xdr:wsDr xmlns:xdr="http://schemas.openxmlformats.org/drawingml/2006/spreadsheetDrawing" xmlns:a="http://schemas.openxmlformats.org/drawingml/2006/main">
  <xdr:twoCellAnchor>
    <xdr:from>
      <xdr:col>13</xdr:col>
      <xdr:colOff>19049</xdr:colOff>
      <xdr:row>2</xdr:row>
      <xdr:rowOff>85725</xdr:rowOff>
    </xdr:from>
    <xdr:to>
      <xdr:col>14</xdr:col>
      <xdr:colOff>657224</xdr:colOff>
      <xdr:row>2</xdr:row>
      <xdr:rowOff>695325</xdr:rowOff>
    </xdr:to>
    <xdr:sp macro="" textlink="">
      <xdr:nvSpPr>
        <xdr:cNvPr id="2" name="Oval 1">
          <a:extLst>
            <a:ext uri="{FF2B5EF4-FFF2-40B4-BE49-F238E27FC236}">
              <a16:creationId xmlns:a16="http://schemas.microsoft.com/office/drawing/2014/main" id="{1DA928ED-2B05-44DC-AEFC-B879869FD050}"/>
            </a:ext>
          </a:extLst>
        </xdr:cNvPr>
        <xdr:cNvSpPr/>
      </xdr:nvSpPr>
      <xdr:spPr>
        <a:xfrm>
          <a:off x="8191499" y="1152525"/>
          <a:ext cx="1419225" cy="609600"/>
        </a:xfrm>
        <a:prstGeom prst="ellipse">
          <a:avLst/>
        </a:prstGeom>
        <a:noFill/>
        <a:ln>
          <a:solidFill>
            <a:srgbClr val="7030A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10</xdr:col>
      <xdr:colOff>304800</xdr:colOff>
      <xdr:row>5</xdr:row>
      <xdr:rowOff>28573</xdr:rowOff>
    </xdr:from>
    <xdr:to>
      <xdr:col>14</xdr:col>
      <xdr:colOff>466725</xdr:colOff>
      <xdr:row>22</xdr:row>
      <xdr:rowOff>85724</xdr:rowOff>
    </xdr:to>
    <xdr:sp macro="" textlink="">
      <xdr:nvSpPr>
        <xdr:cNvPr id="3" name="TextBox 2">
          <a:extLst>
            <a:ext uri="{FF2B5EF4-FFF2-40B4-BE49-F238E27FC236}">
              <a16:creationId xmlns:a16="http://schemas.microsoft.com/office/drawing/2014/main" id="{C8D16473-B694-4201-B180-5BF308BC23E2}"/>
            </a:ext>
          </a:extLst>
        </xdr:cNvPr>
        <xdr:cNvSpPr txBox="1"/>
      </xdr:nvSpPr>
      <xdr:spPr>
        <a:xfrm>
          <a:off x="5934075" y="2247898"/>
          <a:ext cx="3486150" cy="3295651"/>
        </a:xfrm>
        <a:prstGeom prst="rect">
          <a:avLst/>
        </a:prstGeom>
        <a:solidFill>
          <a:schemeClr val="lt1"/>
        </a:solidFill>
        <a:ln w="9525" cmpd="sng">
          <a:solidFill>
            <a:srgbClr val="7030A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b="0"/>
        </a:p>
        <a:p>
          <a:pPr marL="0" marR="0">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Calibri" panose="020F0502020204030204" pitchFamily="34" charset="0"/>
            </a:rPr>
            <a:t>The Laplace Test with a score of </a:t>
          </a:r>
          <a:r>
            <a:rPr lang="en-US" sz="1100" b="1">
              <a:effectLst/>
              <a:latin typeface="Calibri" panose="020F0502020204030204" pitchFamily="34" charset="0"/>
              <a:ea typeface="Calibri" panose="020F0502020204030204" pitchFamily="34" charset="0"/>
              <a:cs typeface="Calibri" panose="020F0502020204030204" pitchFamily="34" charset="0"/>
            </a:rPr>
            <a:t>-0.8780</a:t>
          </a:r>
          <a:r>
            <a:rPr lang="en-US" sz="1100">
              <a:effectLst/>
              <a:latin typeface="Calibri" panose="020F0502020204030204" pitchFamily="34" charset="0"/>
              <a:ea typeface="Calibri" panose="020F0502020204030204" pitchFamily="34" charset="0"/>
              <a:cs typeface="Calibri" panose="020F0502020204030204" pitchFamily="34" charset="0"/>
            </a:rPr>
            <a:t> indicates the trend of 66 hurricanes that impacted the continental United States with landfalling Categories 3, 4, and 5 during the June 1906 to November 2018 (112.6 years) trend period is </a:t>
          </a:r>
          <a:r>
            <a:rPr lang="en-US" sz="1100" b="1">
              <a:solidFill>
                <a:srgbClr val="00B050"/>
              </a:solidFill>
              <a:effectLst/>
              <a:latin typeface="Calibri" panose="020F0502020204030204" pitchFamily="34" charset="0"/>
              <a:ea typeface="Calibri" panose="020F0502020204030204" pitchFamily="34" charset="0"/>
              <a:cs typeface="Calibri" panose="020F0502020204030204" pitchFamily="34" charset="0"/>
            </a:rPr>
            <a:t>downward</a:t>
          </a:r>
          <a:r>
            <a:rPr lang="en-US" sz="1100">
              <a:effectLst/>
              <a:latin typeface="Calibri" panose="020F0502020204030204" pitchFamily="34" charset="0"/>
              <a:ea typeface="Calibri" panose="020F0502020204030204" pitchFamily="34" charset="0"/>
              <a:cs typeface="Calibri" panose="020F0502020204030204" pitchFamily="34" charset="0"/>
            </a:rPr>
            <a:t> with a statistical confidence of </a:t>
          </a:r>
          <a:r>
            <a:rPr lang="en-US" sz="1100" b="1">
              <a:solidFill>
                <a:srgbClr val="000000"/>
              </a:solidFill>
              <a:effectLst/>
              <a:latin typeface="Calibri" panose="020F0502020204030204" pitchFamily="34" charset="0"/>
              <a:ea typeface="Calibri" panose="020F0502020204030204" pitchFamily="34" charset="0"/>
              <a:cs typeface="Calibri" panose="020F0502020204030204" pitchFamily="34" charset="0"/>
            </a:rPr>
            <a:t>62.0%</a:t>
          </a:r>
          <a:r>
            <a:rPr lang="en-US" sz="1100">
              <a:effectLst/>
              <a:latin typeface="Calibri" panose="020F0502020204030204" pitchFamily="34" charset="0"/>
              <a:ea typeface="Calibri" panose="020F0502020204030204" pitchFamily="34" charset="0"/>
              <a:cs typeface="Calibri" panose="020F0502020204030204" pitchFamily="34" charset="0"/>
            </a:rPr>
            <a:t>.</a:t>
          </a:r>
          <a:endParaRPr lang="en-US" sz="1050">
            <a:effectLst/>
            <a:latin typeface="Calibri" panose="020F0502020204030204" pitchFamily="34" charset="0"/>
            <a:ea typeface="Calibri" panose="020F0502020204030204" pitchFamily="34" charset="0"/>
            <a:cs typeface="Times New Roman" panose="02020603050405020304" pitchFamily="18" charset="0"/>
          </a:endParaRPr>
        </a:p>
        <a:p>
          <a:pPr marL="0" marR="0">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Calibri" panose="020F0502020204030204" pitchFamily="34" charset="0"/>
            </a:rPr>
            <a:t>*When the trend period starts October 1906 (first hurricane event that is at least a Category 3) instead of June 1906 (first month of the Atlantic hurricane season) </a:t>
          </a:r>
          <a:r>
            <a:rPr lang="en-US" sz="1100" u="sng">
              <a:effectLst/>
              <a:latin typeface="Calibri" panose="020F0502020204030204" pitchFamily="34" charset="0"/>
              <a:ea typeface="Calibri" panose="020F0502020204030204" pitchFamily="34" charset="0"/>
              <a:cs typeface="Calibri" panose="020F0502020204030204" pitchFamily="34" charset="0"/>
            </a:rPr>
            <a:t>and</a:t>
          </a:r>
          <a:r>
            <a:rPr lang="en-US" sz="1100">
              <a:effectLst/>
              <a:latin typeface="Calibri" panose="020F0502020204030204" pitchFamily="34" charset="0"/>
              <a:ea typeface="Calibri" panose="020F0502020204030204" pitchFamily="34" charset="0"/>
              <a:cs typeface="Calibri" panose="020F0502020204030204" pitchFamily="34" charset="0"/>
            </a:rPr>
            <a:t> ends October 2018 (month of the last hurricane event) instead of November 2018 (last month of the Atlantic hurricane season), the trend score is </a:t>
          </a:r>
          <a:r>
            <a:rPr lang="en-US" sz="1100" b="1">
              <a:effectLst/>
              <a:latin typeface="Calibri" panose="020F0502020204030204" pitchFamily="34" charset="0"/>
              <a:ea typeface="Calibri" panose="020F0502020204030204" pitchFamily="34" charset="0"/>
              <a:cs typeface="Calibri" panose="020F0502020204030204" pitchFamily="34" charset="0"/>
            </a:rPr>
            <a:t>-0.9126 </a:t>
          </a:r>
          <a:r>
            <a:rPr lang="en-US" sz="1100">
              <a:effectLst/>
              <a:latin typeface="Calibri" panose="020F0502020204030204" pitchFamily="34" charset="0"/>
              <a:ea typeface="Calibri" panose="020F0502020204030204" pitchFamily="34" charset="0"/>
              <a:cs typeface="Calibri" panose="020F0502020204030204" pitchFamily="34" charset="0"/>
            </a:rPr>
            <a:t>with </a:t>
          </a:r>
          <a:r>
            <a:rPr lang="en-US" sz="1100" b="1">
              <a:effectLst/>
              <a:latin typeface="Calibri" panose="020F0502020204030204" pitchFamily="34" charset="0"/>
              <a:ea typeface="Calibri" panose="020F0502020204030204" pitchFamily="34" charset="0"/>
              <a:cs typeface="Calibri" panose="020F0502020204030204" pitchFamily="34" charset="0"/>
            </a:rPr>
            <a:t>63.9%</a:t>
          </a:r>
          <a:r>
            <a:rPr lang="en-US" sz="1100">
              <a:effectLst/>
              <a:latin typeface="Calibri" panose="020F0502020204030204" pitchFamily="34" charset="0"/>
              <a:ea typeface="Calibri" panose="020F0502020204030204" pitchFamily="34" charset="0"/>
              <a:cs typeface="Calibri" panose="020F0502020204030204" pitchFamily="34" charset="0"/>
            </a:rPr>
            <a:t> statistical confidence.  The revised trend period started four months later, ended one month earlier, and is 0.4 years shorter.</a:t>
          </a:r>
          <a:endParaRPr lang="en-US" sz="1050">
            <a:effectLst/>
            <a:latin typeface="Calibri" panose="020F0502020204030204" pitchFamily="34" charset="0"/>
            <a:ea typeface="Calibri" panose="020F0502020204030204" pitchFamily="34" charset="0"/>
            <a:cs typeface="Times New Roman" panose="02020603050405020304" pitchFamily="18" charset="0"/>
          </a:endParaRPr>
        </a:p>
        <a:p>
          <a:endParaRPr lang="en-US" sz="1100"/>
        </a:p>
      </xdr:txBody>
    </xdr:sp>
    <xdr:clientData/>
  </xdr:twoCellAnchor>
  <xdr:twoCellAnchor>
    <xdr:from>
      <xdr:col>12</xdr:col>
      <xdr:colOff>352425</xdr:colOff>
      <xdr:row>2</xdr:row>
      <xdr:rowOff>647702</xdr:rowOff>
    </xdr:from>
    <xdr:to>
      <xdr:col>13</xdr:col>
      <xdr:colOff>276225</xdr:colOff>
      <xdr:row>5</xdr:row>
      <xdr:rowOff>28573</xdr:rowOff>
    </xdr:to>
    <xdr:cxnSp macro="">
      <xdr:nvCxnSpPr>
        <xdr:cNvPr id="4" name="Straight Arrow Connector 3">
          <a:extLst>
            <a:ext uri="{FF2B5EF4-FFF2-40B4-BE49-F238E27FC236}">
              <a16:creationId xmlns:a16="http://schemas.microsoft.com/office/drawing/2014/main" id="{C8345F30-E01C-47FD-AEED-4A763931A9FD}"/>
            </a:ext>
          </a:extLst>
        </xdr:cNvPr>
        <xdr:cNvCxnSpPr>
          <a:stCxn id="3" idx="0"/>
        </xdr:cNvCxnSpPr>
      </xdr:nvCxnSpPr>
      <xdr:spPr>
        <a:xfrm flipV="1">
          <a:off x="7677150" y="1714502"/>
          <a:ext cx="771525" cy="533396"/>
        </a:xfrm>
        <a:prstGeom prst="straightConnector1">
          <a:avLst/>
        </a:prstGeom>
        <a:ln>
          <a:solidFill>
            <a:srgbClr val="7030A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28574</xdr:colOff>
      <xdr:row>2</xdr:row>
      <xdr:rowOff>33337</xdr:rowOff>
    </xdr:from>
    <xdr:to>
      <xdr:col>23</xdr:col>
      <xdr:colOff>552449</xdr:colOff>
      <xdr:row>13</xdr:row>
      <xdr:rowOff>100012</xdr:rowOff>
    </xdr:to>
    <mc:AlternateContent xmlns:mc="http://schemas.openxmlformats.org/markup-compatibility/2006">
      <mc:Choice xmlns:cx1="http://schemas.microsoft.com/office/drawing/2015/9/8/chartex" Requires="cx1">
        <xdr:graphicFrame macro="">
          <xdr:nvGraphicFramePr>
            <xdr:cNvPr id="5" name="Chart 4">
              <a:extLst>
                <a:ext uri="{FF2B5EF4-FFF2-40B4-BE49-F238E27FC236}">
                  <a16:creationId xmlns:a16="http://schemas.microsoft.com/office/drawing/2014/main" id="{5ED4F133-3C85-4F3D-9A63-B08C4E604CA8}"/>
                </a:ext>
              </a:extLst>
            </xdr:cNvPr>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1"/>
            </a:graphicData>
          </a:graphic>
        </xdr:graphicFrame>
      </mc:Choice>
      <mc:Fallback>
        <xdr:sp macro="" textlink="">
          <xdr:nvSpPr>
            <xdr:cNvPr id="0" name=""/>
            <xdr:cNvSpPr>
              <a:spLocks noTextEdit="1"/>
            </xdr:cNvSpPr>
          </xdr:nvSpPr>
          <xdr:spPr>
            <a:xfrm>
              <a:off x="10372724" y="1100137"/>
              <a:ext cx="4791075" cy="2743200"/>
            </a:xfrm>
            <a:prstGeom prst="rect">
              <a:avLst/>
            </a:prstGeom>
            <a:solidFill>
              <a:prstClr val="white"/>
            </a:solidFill>
            <a:ln w="1">
              <a:solidFill>
                <a:prstClr val="green"/>
              </a:solidFill>
            </a:ln>
          </xdr:spPr>
          <xdr:txBody>
            <a:bodyPr vertOverflow="clip" horzOverflow="clip"/>
            <a:lstStyle/>
            <a:p>
              <a:r>
                <a:rPr lang="en-US" sz="1100"/>
                <a:t>This chart isn't available in your version of Excel.
Editing this shape or saving this workbook into a different file format will permanently break the chart.</a:t>
              </a:r>
            </a:p>
          </xdr:txBody>
        </xdr:sp>
      </mc:Fallback>
    </mc:AlternateContent>
    <xdr:clientData/>
  </xdr:twoCellAnchor>
  <xdr:twoCellAnchor>
    <xdr:from>
      <xdr:col>15</xdr:col>
      <xdr:colOff>600075</xdr:colOff>
      <xdr:row>14</xdr:row>
      <xdr:rowOff>161925</xdr:rowOff>
    </xdr:from>
    <xdr:to>
      <xdr:col>23</xdr:col>
      <xdr:colOff>581025</xdr:colOff>
      <xdr:row>29</xdr:row>
      <xdr:rowOff>47625</xdr:rowOff>
    </xdr:to>
    <mc:AlternateContent xmlns:mc="http://schemas.openxmlformats.org/markup-compatibility/2006">
      <mc:Choice xmlns:cx1="http://schemas.microsoft.com/office/drawing/2015/9/8/chartex" Requires="cx1">
        <xdr:graphicFrame macro="">
          <xdr:nvGraphicFramePr>
            <xdr:cNvPr id="6" name="Chart 5">
              <a:extLst>
                <a:ext uri="{FF2B5EF4-FFF2-40B4-BE49-F238E27FC236}">
                  <a16:creationId xmlns:a16="http://schemas.microsoft.com/office/drawing/2014/main" id="{CF5E66D1-0CB1-473B-9AAC-1E6676F30AE0}"/>
                </a:ext>
              </a:extLst>
            </xdr:cNvPr>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2"/>
            </a:graphicData>
          </a:graphic>
        </xdr:graphicFrame>
      </mc:Choice>
      <mc:Fallback>
        <xdr:sp macro="" textlink="">
          <xdr:nvSpPr>
            <xdr:cNvPr id="0" name=""/>
            <xdr:cNvSpPr>
              <a:spLocks noTextEdit="1"/>
            </xdr:cNvSpPr>
          </xdr:nvSpPr>
          <xdr:spPr>
            <a:xfrm>
              <a:off x="10334625" y="4095750"/>
              <a:ext cx="4857750" cy="2743200"/>
            </a:xfrm>
            <a:prstGeom prst="rect">
              <a:avLst/>
            </a:prstGeom>
            <a:solidFill>
              <a:prstClr val="white"/>
            </a:solidFill>
            <a:ln w="1">
              <a:solidFill>
                <a:prstClr val="green"/>
              </a:solidFill>
            </a:ln>
          </xdr:spPr>
          <xdr:txBody>
            <a:bodyPr vertOverflow="clip" horzOverflow="clip"/>
            <a:lstStyle/>
            <a:p>
              <a:r>
                <a:rPr lang="en-US" sz="1100"/>
                <a:t>This chart isn't available in your version of Excel.
Editing this shape or saving this workbook into a different file format will permanently break the chart.</a:t>
              </a:r>
            </a:p>
          </xdr:txBody>
        </xdr:sp>
      </mc:Fallback>
    </mc:AlternateContent>
    <xdr:clientData/>
  </xdr:twoCellAnchor>
  <xdr:twoCellAnchor>
    <xdr:from>
      <xdr:col>16</xdr:col>
      <xdr:colOff>0</xdr:colOff>
      <xdr:row>30</xdr:row>
      <xdr:rowOff>190499</xdr:rowOff>
    </xdr:from>
    <xdr:to>
      <xdr:col>42</xdr:col>
      <xdr:colOff>571500</xdr:colOff>
      <xdr:row>60</xdr:row>
      <xdr:rowOff>85724</xdr:rowOff>
    </xdr:to>
    <mc:AlternateContent xmlns:mc="http://schemas.openxmlformats.org/markup-compatibility/2006">
      <mc:Choice xmlns:cx1="http://schemas.microsoft.com/office/drawing/2015/9/8/chartex" Requires="cx1">
        <xdr:graphicFrame macro="">
          <xdr:nvGraphicFramePr>
            <xdr:cNvPr id="8" name="Chart 7">
              <a:extLst>
                <a:ext uri="{FF2B5EF4-FFF2-40B4-BE49-F238E27FC236}">
                  <a16:creationId xmlns:a16="http://schemas.microsoft.com/office/drawing/2014/main" id="{09440F53-8AC5-457A-BE19-F5F55D86C11C}"/>
                </a:ext>
              </a:extLst>
            </xdr:cNvPr>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3"/>
            </a:graphicData>
          </a:graphic>
        </xdr:graphicFrame>
      </mc:Choice>
      <mc:Fallback>
        <xdr:sp macro="" textlink="">
          <xdr:nvSpPr>
            <xdr:cNvPr id="0" name=""/>
            <xdr:cNvSpPr>
              <a:spLocks noTextEdit="1"/>
            </xdr:cNvSpPr>
          </xdr:nvSpPr>
          <xdr:spPr>
            <a:xfrm>
              <a:off x="10344150" y="7172324"/>
              <a:ext cx="16421100" cy="5610225"/>
            </a:xfrm>
            <a:prstGeom prst="rect">
              <a:avLst/>
            </a:prstGeom>
            <a:solidFill>
              <a:prstClr val="white"/>
            </a:solidFill>
            <a:ln w="1">
              <a:solidFill>
                <a:prstClr val="green"/>
              </a:solidFill>
            </a:ln>
          </xdr:spPr>
          <xdr:txBody>
            <a:bodyPr vertOverflow="clip" horzOverflow="clip"/>
            <a:lstStyle/>
            <a:p>
              <a:r>
                <a:rPr lang="en-US" sz="1100"/>
                <a:t>This chart isn't available in your version of Excel.
Editing this shape or saving this workbook into a different file format will permanently break the chart.</a:t>
              </a:r>
            </a:p>
          </xdr:txBody>
        </xdr:sp>
      </mc:Fallback>
    </mc:AlternateContent>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0.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2.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7.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8.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9.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kscddms.ksc.nasa.gov/Reliability/Documents/Laplace_Test.pdf"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ww.itl.nist.gov/div898/handbook/apr/section2/apr234.htm" TargetMode="External"/><Relationship Id="rId1" Type="http://schemas.openxmlformats.org/officeDocument/2006/relationships/hyperlink" Target="https://kscddms.ksc.nasa.gov/Reliability/Documents/Laplace_Test.pdf" TargetMode="External"/><Relationship Id="rId4"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E37BDD-5EDE-4B56-93C2-74B22FB78BEA}">
  <sheetPr>
    <tabColor rgb="FFFFFF00"/>
  </sheetPr>
  <dimension ref="K1:M91"/>
  <sheetViews>
    <sheetView tabSelected="1" zoomScaleNormal="100" workbookViewId="0">
      <selection activeCell="U6" sqref="U6"/>
    </sheetView>
  </sheetViews>
  <sheetFormatPr defaultRowHeight="15" x14ac:dyDescent="0.25"/>
  <cols>
    <col min="11" max="11" width="11.28515625" bestFit="1" customWidth="1"/>
  </cols>
  <sheetData>
    <row r="1" spans="11:11" x14ac:dyDescent="0.25">
      <c r="K1" s="115" t="s">
        <v>419</v>
      </c>
    </row>
    <row r="2" spans="11:11" x14ac:dyDescent="0.25">
      <c r="K2" s="37">
        <v>33831</v>
      </c>
    </row>
    <row r="3" spans="11:11" x14ac:dyDescent="0.25">
      <c r="K3" s="37">
        <v>34196</v>
      </c>
    </row>
    <row r="4" spans="11:11" x14ac:dyDescent="0.25">
      <c r="K4" s="37">
        <v>34926</v>
      </c>
    </row>
    <row r="5" spans="11:11" x14ac:dyDescent="0.25">
      <c r="K5" s="37">
        <v>34987</v>
      </c>
    </row>
    <row r="6" spans="11:11" x14ac:dyDescent="0.25">
      <c r="K6" s="37">
        <v>35261</v>
      </c>
    </row>
    <row r="7" spans="11:11" x14ac:dyDescent="0.25">
      <c r="K7" s="37">
        <v>35323</v>
      </c>
    </row>
    <row r="8" spans="11:11" x14ac:dyDescent="0.25">
      <c r="K8" s="37">
        <v>35626</v>
      </c>
    </row>
    <row r="9" spans="11:11" x14ac:dyDescent="0.25">
      <c r="K9" s="37">
        <v>36022</v>
      </c>
    </row>
    <row r="10" spans="11:11" x14ac:dyDescent="0.25">
      <c r="K10" s="37">
        <v>36048</v>
      </c>
    </row>
    <row r="11" spans="11:11" x14ac:dyDescent="0.25">
      <c r="K11" s="37">
        <v>36058</v>
      </c>
    </row>
    <row r="12" spans="11:11" x14ac:dyDescent="0.25">
      <c r="K12" s="37">
        <v>36387</v>
      </c>
    </row>
    <row r="13" spans="11:11" x14ac:dyDescent="0.25">
      <c r="K13" s="37">
        <v>36418</v>
      </c>
    </row>
    <row r="14" spans="11:11" x14ac:dyDescent="0.25">
      <c r="K14" s="37">
        <v>36448</v>
      </c>
    </row>
    <row r="15" spans="11:11" x14ac:dyDescent="0.25">
      <c r="K15" s="37">
        <v>37543</v>
      </c>
    </row>
    <row r="16" spans="11:11" x14ac:dyDescent="0.25">
      <c r="K16" s="37">
        <v>37817</v>
      </c>
    </row>
    <row r="17" spans="11:11" x14ac:dyDescent="0.25">
      <c r="K17" s="37">
        <v>37879</v>
      </c>
    </row>
    <row r="18" spans="11:11" x14ac:dyDescent="0.25">
      <c r="K18" s="37">
        <v>38206</v>
      </c>
    </row>
    <row r="19" spans="11:11" x14ac:dyDescent="0.25">
      <c r="K19" s="37">
        <v>38214</v>
      </c>
    </row>
    <row r="20" spans="11:11" x14ac:dyDescent="0.25">
      <c r="K20" s="37">
        <v>38221</v>
      </c>
    </row>
    <row r="21" spans="11:11" x14ac:dyDescent="0.25">
      <c r="K21" s="37">
        <v>38237</v>
      </c>
    </row>
    <row r="22" spans="11:11" x14ac:dyDescent="0.25">
      <c r="K22" s="37">
        <v>38245</v>
      </c>
    </row>
    <row r="23" spans="11:11" x14ac:dyDescent="0.25">
      <c r="K23" s="37">
        <v>38252</v>
      </c>
    </row>
    <row r="24" spans="11:11" x14ac:dyDescent="0.25">
      <c r="K24" s="37">
        <v>38543</v>
      </c>
    </row>
    <row r="25" spans="11:11" x14ac:dyDescent="0.25">
      <c r="K25" s="37">
        <v>38554</v>
      </c>
    </row>
    <row r="26" spans="11:11" x14ac:dyDescent="0.25">
      <c r="K26" s="37">
        <v>38579</v>
      </c>
    </row>
    <row r="27" spans="11:11" x14ac:dyDescent="0.25">
      <c r="K27" s="37">
        <v>38605</v>
      </c>
    </row>
    <row r="28" spans="11:11" x14ac:dyDescent="0.25">
      <c r="K28" s="37">
        <v>38616</v>
      </c>
    </row>
    <row r="29" spans="11:11" x14ac:dyDescent="0.25">
      <c r="K29" s="37">
        <v>38640</v>
      </c>
    </row>
    <row r="30" spans="11:11" x14ac:dyDescent="0.25">
      <c r="K30" s="37">
        <v>39340</v>
      </c>
    </row>
    <row r="31" spans="11:11" x14ac:dyDescent="0.25">
      <c r="K31" s="37">
        <v>39644</v>
      </c>
    </row>
    <row r="32" spans="11:11" x14ac:dyDescent="0.25">
      <c r="K32" s="37">
        <v>39701</v>
      </c>
    </row>
    <row r="33" spans="11:11" x14ac:dyDescent="0.25">
      <c r="K33" s="37">
        <v>39712</v>
      </c>
    </row>
    <row r="34" spans="11:11" x14ac:dyDescent="0.25">
      <c r="K34" s="37">
        <v>40770</v>
      </c>
    </row>
    <row r="35" spans="11:11" x14ac:dyDescent="0.25">
      <c r="K35" s="37">
        <v>41136</v>
      </c>
    </row>
    <row r="36" spans="11:11" x14ac:dyDescent="0.25">
      <c r="K36" s="37">
        <v>41197</v>
      </c>
    </row>
    <row r="37" spans="11:11" x14ac:dyDescent="0.25">
      <c r="K37" s="37">
        <v>41835</v>
      </c>
    </row>
    <row r="38" spans="11:11" x14ac:dyDescent="0.25">
      <c r="K38" s="37">
        <v>42628</v>
      </c>
    </row>
    <row r="39" spans="11:11" x14ac:dyDescent="0.25">
      <c r="K39" s="37">
        <v>42658</v>
      </c>
    </row>
    <row r="40" spans="11:11" x14ac:dyDescent="0.25">
      <c r="K40" s="37">
        <v>42962</v>
      </c>
    </row>
    <row r="41" spans="11:11" x14ac:dyDescent="0.25">
      <c r="K41" s="37">
        <v>42993</v>
      </c>
    </row>
    <row r="42" spans="11:11" x14ac:dyDescent="0.25">
      <c r="K42" s="37">
        <v>43023</v>
      </c>
    </row>
    <row r="43" spans="11:11" x14ac:dyDescent="0.25">
      <c r="K43" s="37">
        <v>43358</v>
      </c>
    </row>
    <row r="44" spans="11:11" x14ac:dyDescent="0.25">
      <c r="K44" s="37">
        <v>43388</v>
      </c>
    </row>
    <row r="48" spans="11:11" ht="15.75" thickBot="1" x14ac:dyDescent="0.3"/>
    <row r="49" spans="11:13" x14ac:dyDescent="0.25">
      <c r="K49" s="90" t="s">
        <v>415</v>
      </c>
      <c r="L49" s="90" t="s">
        <v>417</v>
      </c>
    </row>
    <row r="50" spans="11:13" x14ac:dyDescent="0.25">
      <c r="K50" s="88">
        <v>33831</v>
      </c>
      <c r="L50" s="88">
        <v>1</v>
      </c>
    </row>
    <row r="51" spans="11:13" x14ac:dyDescent="0.25">
      <c r="K51" s="88">
        <v>35423.833333333336</v>
      </c>
      <c r="L51" s="88">
        <v>5</v>
      </c>
    </row>
    <row r="52" spans="11:13" x14ac:dyDescent="0.25">
      <c r="K52" s="88">
        <v>37016.666666666664</v>
      </c>
      <c r="L52" s="88">
        <v>7</v>
      </c>
    </row>
    <row r="53" spans="11:13" x14ac:dyDescent="0.25">
      <c r="K53" s="88">
        <v>38609.5</v>
      </c>
      <c r="L53" s="88">
        <v>13</v>
      </c>
    </row>
    <row r="54" spans="11:13" x14ac:dyDescent="0.25">
      <c r="K54" s="88">
        <v>40202.333333333336</v>
      </c>
      <c r="L54" s="88">
        <v>6</v>
      </c>
    </row>
    <row r="55" spans="11:13" x14ac:dyDescent="0.25">
      <c r="K55" s="88">
        <v>41795.166666666664</v>
      </c>
      <c r="L55" s="88">
        <v>3</v>
      </c>
    </row>
    <row r="56" spans="11:13" ht="15.75" thickBot="1" x14ac:dyDescent="0.3">
      <c r="K56" s="89" t="s">
        <v>416</v>
      </c>
      <c r="L56" s="89">
        <v>8</v>
      </c>
    </row>
    <row r="57" spans="11:13" x14ac:dyDescent="0.25">
      <c r="L57">
        <f>SUM(L50:L56)</f>
        <v>43</v>
      </c>
    </row>
    <row r="60" spans="11:13" ht="15.75" thickBot="1" x14ac:dyDescent="0.3"/>
    <row r="61" spans="11:13" ht="15.75" thickBot="1" x14ac:dyDescent="0.3">
      <c r="K61" s="122" t="s">
        <v>420</v>
      </c>
      <c r="L61" s="90" t="s">
        <v>415</v>
      </c>
      <c r="M61" s="90" t="s">
        <v>417</v>
      </c>
    </row>
    <row r="62" spans="11:13" x14ac:dyDescent="0.25">
      <c r="K62" s="119">
        <v>33756</v>
      </c>
      <c r="L62" s="120">
        <v>33756</v>
      </c>
      <c r="M62" s="42">
        <v>0</v>
      </c>
    </row>
    <row r="63" spans="11:13" x14ac:dyDescent="0.25">
      <c r="K63" s="119">
        <v>34486</v>
      </c>
      <c r="L63" s="120">
        <v>34486</v>
      </c>
      <c r="M63" s="42">
        <v>2</v>
      </c>
    </row>
    <row r="64" spans="11:13" x14ac:dyDescent="0.25">
      <c r="K64" s="119">
        <v>35217</v>
      </c>
      <c r="L64" s="120">
        <v>35217</v>
      </c>
      <c r="M64" s="42">
        <v>2</v>
      </c>
    </row>
    <row r="65" spans="11:13" x14ac:dyDescent="0.25">
      <c r="K65" s="119">
        <v>35947</v>
      </c>
      <c r="L65" s="120">
        <v>35947</v>
      </c>
      <c r="M65" s="42">
        <v>3</v>
      </c>
    </row>
    <row r="66" spans="11:13" x14ac:dyDescent="0.25">
      <c r="K66" s="119">
        <v>36678</v>
      </c>
      <c r="L66" s="120">
        <v>36678</v>
      </c>
      <c r="M66" s="42">
        <v>6</v>
      </c>
    </row>
    <row r="67" spans="11:13" x14ac:dyDescent="0.25">
      <c r="K67" s="119">
        <v>37408</v>
      </c>
      <c r="L67" s="120">
        <v>37408</v>
      </c>
      <c r="M67" s="42">
        <v>0</v>
      </c>
    </row>
    <row r="68" spans="11:13" x14ac:dyDescent="0.25">
      <c r="K68" s="119">
        <v>38139</v>
      </c>
      <c r="L68" s="120">
        <v>38139</v>
      </c>
      <c r="M68" s="42">
        <v>3</v>
      </c>
    </row>
    <row r="69" spans="11:13" x14ac:dyDescent="0.25">
      <c r="K69" s="119">
        <v>38869</v>
      </c>
      <c r="L69" s="120">
        <v>38869</v>
      </c>
      <c r="M69" s="42">
        <v>12</v>
      </c>
    </row>
    <row r="70" spans="11:13" x14ac:dyDescent="0.25">
      <c r="K70" s="119">
        <v>39600</v>
      </c>
      <c r="L70" s="120">
        <v>39600</v>
      </c>
      <c r="M70" s="42">
        <v>1</v>
      </c>
    </row>
    <row r="71" spans="11:13" x14ac:dyDescent="0.25">
      <c r="K71" s="119">
        <v>40330</v>
      </c>
      <c r="L71" s="120">
        <v>40330</v>
      </c>
      <c r="M71" s="42">
        <v>3</v>
      </c>
    </row>
    <row r="72" spans="11:13" x14ac:dyDescent="0.25">
      <c r="K72" s="119">
        <v>41061</v>
      </c>
      <c r="L72" s="120">
        <v>41061</v>
      </c>
      <c r="M72" s="42">
        <v>1</v>
      </c>
    </row>
    <row r="73" spans="11:13" x14ac:dyDescent="0.25">
      <c r="K73" s="119">
        <v>41791</v>
      </c>
      <c r="L73" s="120">
        <v>41791</v>
      </c>
      <c r="M73" s="42">
        <v>2</v>
      </c>
    </row>
    <row r="74" spans="11:13" x14ac:dyDescent="0.25">
      <c r="K74" s="119">
        <v>42522</v>
      </c>
      <c r="L74" s="120">
        <v>42522</v>
      </c>
      <c r="M74" s="42">
        <v>1</v>
      </c>
    </row>
    <row r="75" spans="11:13" x14ac:dyDescent="0.25">
      <c r="K75" s="119">
        <v>43252</v>
      </c>
      <c r="L75" s="120">
        <v>43252</v>
      </c>
      <c r="M75" s="42">
        <v>5</v>
      </c>
    </row>
    <row r="76" spans="11:13" ht="15.75" thickBot="1" x14ac:dyDescent="0.3">
      <c r="K76" s="119"/>
      <c r="L76" s="121" t="s">
        <v>416</v>
      </c>
      <c r="M76" s="121">
        <v>2</v>
      </c>
    </row>
    <row r="77" spans="11:13" x14ac:dyDescent="0.25">
      <c r="K77" s="119"/>
      <c r="L77" s="42"/>
      <c r="M77" s="42">
        <f>SUM(M62:M76)</f>
        <v>43</v>
      </c>
    </row>
    <row r="78" spans="11:13" x14ac:dyDescent="0.25">
      <c r="K78" s="37"/>
      <c r="L78" s="91"/>
      <c r="M78" s="88"/>
    </row>
    <row r="79" spans="11:13" x14ac:dyDescent="0.25">
      <c r="K79" s="37"/>
      <c r="L79" s="91"/>
      <c r="M79" s="88"/>
    </row>
    <row r="80" spans="11:13" x14ac:dyDescent="0.25">
      <c r="K80" s="37"/>
      <c r="L80" s="91"/>
      <c r="M80" s="88"/>
    </row>
    <row r="81" spans="11:13" x14ac:dyDescent="0.25">
      <c r="K81" s="37"/>
      <c r="L81" s="91"/>
      <c r="M81" s="88"/>
    </row>
    <row r="82" spans="11:13" x14ac:dyDescent="0.25">
      <c r="K82" s="37"/>
      <c r="L82" s="91"/>
      <c r="M82" s="88"/>
    </row>
    <row r="83" spans="11:13" x14ac:dyDescent="0.25">
      <c r="K83" s="37"/>
      <c r="L83" s="91"/>
      <c r="M83" s="88"/>
    </row>
    <row r="84" spans="11:13" x14ac:dyDescent="0.25">
      <c r="K84" s="37"/>
      <c r="L84" s="91"/>
      <c r="M84" s="88"/>
    </row>
    <row r="85" spans="11:13" x14ac:dyDescent="0.25">
      <c r="K85" s="37"/>
      <c r="L85" s="91"/>
      <c r="M85" s="88"/>
    </row>
    <row r="86" spans="11:13" x14ac:dyDescent="0.25">
      <c r="K86" s="37"/>
      <c r="L86" s="91"/>
      <c r="M86" s="88"/>
    </row>
    <row r="87" spans="11:13" x14ac:dyDescent="0.25">
      <c r="K87" s="37"/>
      <c r="L87" s="91"/>
      <c r="M87" s="88"/>
    </row>
    <row r="88" spans="11:13" x14ac:dyDescent="0.25">
      <c r="K88" s="37"/>
      <c r="L88" s="91"/>
      <c r="M88" s="88"/>
    </row>
    <row r="89" spans="11:13" x14ac:dyDescent="0.25">
      <c r="K89" s="37"/>
      <c r="L89" s="91"/>
      <c r="M89" s="88"/>
    </row>
    <row r="90" spans="11:13" x14ac:dyDescent="0.25">
      <c r="L90" s="88"/>
      <c r="M90" s="88"/>
    </row>
    <row r="91" spans="11:13" x14ac:dyDescent="0.25">
      <c r="L91" s="28"/>
      <c r="M91" s="28"/>
    </row>
  </sheetData>
  <sortState ref="L62:L75">
    <sortCondition ref="L62"/>
  </sortState>
  <printOptions horizontalCentered="1" verticalCentered="1"/>
  <pageMargins left="0.45" right="0.45" top="0.65" bottom="0.65" header="0.3" footer="0.3"/>
  <pageSetup orientation="portrait" r:id="rId1"/>
  <headerFooter>
    <oddHeader>&amp;C&amp;"-,Bold"&amp;18Read Me</oddHeader>
    <oddFooter>&amp;L&amp;10 200220 Tim.Adams@NASA.gov and Katherine.A.Rice@NASA.gov</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1E806F-0922-4CB7-B608-B343CA13DF0B}">
  <sheetPr>
    <tabColor rgb="FFCFB0E6"/>
  </sheetPr>
  <dimension ref="A1:Q33"/>
  <sheetViews>
    <sheetView zoomScaleNormal="100" workbookViewId="0">
      <selection activeCell="Y4" sqref="Y4"/>
    </sheetView>
  </sheetViews>
  <sheetFormatPr defaultRowHeight="15" x14ac:dyDescent="0.25"/>
  <cols>
    <col min="2" max="3" width="9.140625" style="3"/>
    <col min="4" max="4" width="12.7109375" style="3" customWidth="1"/>
    <col min="5" max="9" width="6.7109375" style="3" customWidth="1"/>
    <col min="10" max="10" width="10.7109375" style="3" customWidth="1"/>
    <col min="11" max="13" width="12.7109375" customWidth="1"/>
    <col min="14" max="15" width="11.7109375" customWidth="1"/>
  </cols>
  <sheetData>
    <row r="1" spans="1:17" ht="24.95" customHeight="1" x14ac:dyDescent="0.25">
      <c r="A1" s="144" t="s">
        <v>3</v>
      </c>
      <c r="B1" s="145"/>
      <c r="C1" s="145"/>
      <c r="D1" s="145"/>
      <c r="E1" s="145"/>
      <c r="F1" s="145"/>
      <c r="G1" s="145"/>
      <c r="H1" s="145"/>
      <c r="I1" s="145"/>
      <c r="J1" s="145"/>
      <c r="K1" s="145"/>
      <c r="L1" s="145"/>
      <c r="M1" s="146"/>
      <c r="N1" s="147" t="s">
        <v>2</v>
      </c>
      <c r="O1" s="148"/>
    </row>
    <row r="2" spans="1:17" s="39" customFormat="1" ht="59.25" customHeight="1" x14ac:dyDescent="0.2">
      <c r="A2" s="138" t="s">
        <v>364</v>
      </c>
      <c r="B2" s="135" t="s">
        <v>369</v>
      </c>
      <c r="C2" s="135"/>
      <c r="D2" s="140" t="s">
        <v>391</v>
      </c>
      <c r="E2" s="134" t="s">
        <v>365</v>
      </c>
      <c r="F2" s="134"/>
      <c r="G2" s="134"/>
      <c r="H2" s="134"/>
      <c r="I2" s="134"/>
      <c r="J2" s="142" t="s">
        <v>396</v>
      </c>
      <c r="K2" s="62" t="s">
        <v>367</v>
      </c>
      <c r="L2" s="62" t="s">
        <v>368</v>
      </c>
      <c r="M2" s="72" t="s">
        <v>394</v>
      </c>
      <c r="N2" s="73" t="s">
        <v>392</v>
      </c>
      <c r="O2" s="74" t="s">
        <v>393</v>
      </c>
    </row>
    <row r="3" spans="1:17" s="39" customFormat="1" ht="60.75" customHeight="1" x14ac:dyDescent="0.35">
      <c r="A3" s="139"/>
      <c r="B3" s="71" t="s">
        <v>363</v>
      </c>
      <c r="C3" s="71" t="s">
        <v>11</v>
      </c>
      <c r="D3" s="141"/>
      <c r="E3" s="68">
        <v>1</v>
      </c>
      <c r="F3" s="68">
        <v>2</v>
      </c>
      <c r="G3" s="68">
        <v>3</v>
      </c>
      <c r="H3" s="68">
        <v>4</v>
      </c>
      <c r="I3" s="68">
        <v>5</v>
      </c>
      <c r="J3" s="143"/>
      <c r="K3" s="69">
        <v>20607</v>
      </c>
      <c r="L3" s="69">
        <v>79958</v>
      </c>
      <c r="M3" s="70">
        <f>L3-K3</f>
        <v>59351</v>
      </c>
      <c r="N3" s="66">
        <f>((J32/A32)-(M3/2))/(M3*((1/(12*A32))^0.5))</f>
        <v>1.0021051142776103</v>
      </c>
      <c r="O3" s="67">
        <f>ABS(1-2*(1-_xlfn.NORM.S.DIST(N3,TRUE)))</f>
        <v>0.68370717189702845</v>
      </c>
      <c r="Q3" s="75"/>
    </row>
    <row r="4" spans="1:17" x14ac:dyDescent="0.25">
      <c r="A4" s="1">
        <v>11</v>
      </c>
      <c r="B4" s="21">
        <v>1856</v>
      </c>
      <c r="C4" s="3" t="s">
        <v>26</v>
      </c>
      <c r="D4" s="35">
        <v>20677</v>
      </c>
      <c r="H4" s="3">
        <v>1</v>
      </c>
      <c r="J4" s="38">
        <f t="shared" ref="J4:J31" si="0">D4-$K$3</f>
        <v>70</v>
      </c>
      <c r="M4" s="83">
        <f>M3/365</f>
        <v>162.60547945205479</v>
      </c>
    </row>
    <row r="5" spans="1:17" x14ac:dyDescent="0.25">
      <c r="A5" s="1">
        <v>65</v>
      </c>
      <c r="B5" s="21">
        <v>1886</v>
      </c>
      <c r="C5" s="3" t="s">
        <v>26</v>
      </c>
      <c r="D5" s="35">
        <v>31639</v>
      </c>
      <c r="H5" s="3">
        <v>1</v>
      </c>
      <c r="J5" s="38">
        <f t="shared" si="0"/>
        <v>11032</v>
      </c>
    </row>
    <row r="6" spans="1:17" x14ac:dyDescent="0.25">
      <c r="A6" s="1">
        <v>81</v>
      </c>
      <c r="B6" s="21">
        <v>1893</v>
      </c>
      <c r="C6" s="3" t="s">
        <v>33</v>
      </c>
      <c r="D6" s="35">
        <v>34252</v>
      </c>
      <c r="H6" s="3">
        <v>1</v>
      </c>
      <c r="J6" s="38">
        <f t="shared" si="0"/>
        <v>13645</v>
      </c>
    </row>
    <row r="7" spans="1:17" x14ac:dyDescent="0.25">
      <c r="A7" s="1">
        <v>92</v>
      </c>
      <c r="B7" s="21">
        <v>1898</v>
      </c>
      <c r="C7" s="3" t="s">
        <v>33</v>
      </c>
      <c r="D7" s="35">
        <v>36083</v>
      </c>
      <c r="H7" s="3">
        <v>1</v>
      </c>
      <c r="J7" s="38">
        <f t="shared" si="0"/>
        <v>15476</v>
      </c>
    </row>
    <row r="8" spans="1:17" x14ac:dyDescent="0.25">
      <c r="A8" s="1">
        <v>96</v>
      </c>
      <c r="B8" s="21">
        <v>1900</v>
      </c>
      <c r="C8" s="3" t="s">
        <v>31</v>
      </c>
      <c r="D8" s="35">
        <v>36784</v>
      </c>
      <c r="H8" s="3">
        <v>1</v>
      </c>
      <c r="J8" s="38">
        <f t="shared" si="0"/>
        <v>16177</v>
      </c>
    </row>
    <row r="9" spans="1:17" x14ac:dyDescent="0.25">
      <c r="A9" s="1">
        <v>123</v>
      </c>
      <c r="B9" s="21">
        <v>1915</v>
      </c>
      <c r="C9" s="3" t="s">
        <v>26</v>
      </c>
      <c r="D9" s="35">
        <v>42236</v>
      </c>
      <c r="H9" s="3">
        <v>1</v>
      </c>
      <c r="J9" s="38">
        <f t="shared" si="0"/>
        <v>21629</v>
      </c>
    </row>
    <row r="10" spans="1:17" x14ac:dyDescent="0.25">
      <c r="A10" s="1">
        <v>128</v>
      </c>
      <c r="B10" s="21">
        <v>1916</v>
      </c>
      <c r="C10" s="3" t="s">
        <v>26</v>
      </c>
      <c r="D10" s="35">
        <v>42597</v>
      </c>
      <c r="H10" s="3">
        <v>1</v>
      </c>
      <c r="J10" s="38">
        <f t="shared" si="0"/>
        <v>21990</v>
      </c>
    </row>
    <row r="11" spans="1:17" x14ac:dyDescent="0.25">
      <c r="A11" s="1">
        <v>133</v>
      </c>
      <c r="B11" s="21">
        <v>1919</v>
      </c>
      <c r="C11" s="3" t="s">
        <v>31</v>
      </c>
      <c r="D11" s="35">
        <v>44089</v>
      </c>
      <c r="H11" s="3">
        <v>1</v>
      </c>
      <c r="J11" s="38">
        <f t="shared" si="0"/>
        <v>23482</v>
      </c>
    </row>
    <row r="12" spans="1:17" x14ac:dyDescent="0.25">
      <c r="A12" s="1">
        <v>143</v>
      </c>
      <c r="B12" s="21">
        <v>1926</v>
      </c>
      <c r="C12" s="3" t="s">
        <v>31</v>
      </c>
      <c r="D12" s="35">
        <v>46280</v>
      </c>
      <c r="H12" s="3">
        <v>1</v>
      </c>
      <c r="J12" s="38">
        <f t="shared" si="0"/>
        <v>25673</v>
      </c>
    </row>
    <row r="13" spans="1:17" x14ac:dyDescent="0.25">
      <c r="A13" s="1">
        <v>146</v>
      </c>
      <c r="B13" s="21">
        <v>1928</v>
      </c>
      <c r="C13" s="3" t="s">
        <v>31</v>
      </c>
      <c r="D13" s="35">
        <v>47011</v>
      </c>
      <c r="H13" s="3">
        <v>1</v>
      </c>
      <c r="J13" s="38">
        <f t="shared" si="0"/>
        <v>26404</v>
      </c>
    </row>
    <row r="14" spans="1:17" x14ac:dyDescent="0.25">
      <c r="A14" s="1">
        <v>149</v>
      </c>
      <c r="B14" s="21">
        <v>1932</v>
      </c>
      <c r="C14" s="3" t="s">
        <v>26</v>
      </c>
      <c r="D14" s="35">
        <v>48441</v>
      </c>
      <c r="H14" s="3">
        <v>1</v>
      </c>
      <c r="J14" s="38">
        <f t="shared" si="0"/>
        <v>27834</v>
      </c>
    </row>
    <row r="15" spans="1:17" x14ac:dyDescent="0.25">
      <c r="A15" s="1">
        <v>159</v>
      </c>
      <c r="B15" s="21">
        <v>1935</v>
      </c>
      <c r="C15" s="3" t="s">
        <v>31</v>
      </c>
      <c r="D15" s="35">
        <v>49567</v>
      </c>
      <c r="I15" s="3">
        <v>1</v>
      </c>
      <c r="J15" s="38">
        <f t="shared" si="0"/>
        <v>28960</v>
      </c>
    </row>
    <row r="16" spans="1:17" x14ac:dyDescent="0.25">
      <c r="A16" s="1">
        <v>179</v>
      </c>
      <c r="B16" s="21">
        <v>1945</v>
      </c>
      <c r="C16" s="3" t="s">
        <v>31</v>
      </c>
      <c r="D16" s="35">
        <v>53220</v>
      </c>
      <c r="H16" s="3">
        <v>1</v>
      </c>
      <c r="J16" s="38">
        <f t="shared" si="0"/>
        <v>32613</v>
      </c>
    </row>
    <row r="17" spans="1:10" x14ac:dyDescent="0.25">
      <c r="A17" s="1">
        <v>182</v>
      </c>
      <c r="B17" s="21">
        <v>1947</v>
      </c>
      <c r="C17" s="3" t="s">
        <v>31</v>
      </c>
      <c r="D17" s="35">
        <v>53950</v>
      </c>
      <c r="H17" s="3">
        <v>1</v>
      </c>
      <c r="J17" s="38">
        <f t="shared" si="0"/>
        <v>33343</v>
      </c>
    </row>
    <row r="18" spans="1:10" x14ac:dyDescent="0.25">
      <c r="A18" s="1">
        <v>185</v>
      </c>
      <c r="B18" s="21">
        <v>1948</v>
      </c>
      <c r="C18" s="3" t="s">
        <v>31</v>
      </c>
      <c r="D18" s="35">
        <v>54321</v>
      </c>
      <c r="H18" s="3">
        <v>1</v>
      </c>
      <c r="J18" s="38">
        <f t="shared" si="0"/>
        <v>33714</v>
      </c>
    </row>
    <row r="19" spans="1:10" x14ac:dyDescent="0.25">
      <c r="A19" s="1">
        <v>188</v>
      </c>
      <c r="B19" s="21">
        <v>1949</v>
      </c>
      <c r="C19" s="3" t="s">
        <v>26</v>
      </c>
      <c r="D19" s="35">
        <v>54655</v>
      </c>
      <c r="H19" s="3">
        <v>1</v>
      </c>
      <c r="J19" s="38">
        <f t="shared" si="0"/>
        <v>34048</v>
      </c>
    </row>
    <row r="20" spans="1:10" x14ac:dyDescent="0.25">
      <c r="A20" s="1">
        <v>192</v>
      </c>
      <c r="B20" s="21">
        <v>1950</v>
      </c>
      <c r="C20" s="3" t="s">
        <v>33</v>
      </c>
      <c r="D20" s="35">
        <v>55076</v>
      </c>
      <c r="H20" s="3">
        <v>1</v>
      </c>
      <c r="J20" s="38">
        <f t="shared" si="0"/>
        <v>34469</v>
      </c>
    </row>
    <row r="21" spans="1:10" x14ac:dyDescent="0.25">
      <c r="A21" s="1">
        <v>199</v>
      </c>
      <c r="B21" s="21">
        <v>1954</v>
      </c>
      <c r="C21" s="3" t="s">
        <v>33</v>
      </c>
      <c r="D21" s="35">
        <v>56537</v>
      </c>
      <c r="H21" s="3">
        <v>1</v>
      </c>
      <c r="J21" s="38">
        <f t="shared" si="0"/>
        <v>35930</v>
      </c>
    </row>
    <row r="22" spans="1:10" x14ac:dyDescent="0.25">
      <c r="A22" s="1">
        <v>207</v>
      </c>
      <c r="B22" s="21">
        <v>1959</v>
      </c>
      <c r="C22" s="3" t="s">
        <v>31</v>
      </c>
      <c r="D22" s="35">
        <v>58333</v>
      </c>
      <c r="H22" s="3">
        <v>1</v>
      </c>
      <c r="J22" s="38">
        <f t="shared" si="0"/>
        <v>37726</v>
      </c>
    </row>
    <row r="23" spans="1:10" x14ac:dyDescent="0.25">
      <c r="A23" s="1">
        <v>208</v>
      </c>
      <c r="B23" s="21">
        <v>1960</v>
      </c>
      <c r="C23" s="3" t="s">
        <v>31</v>
      </c>
      <c r="D23" s="35">
        <v>58694</v>
      </c>
      <c r="H23" s="3">
        <v>1</v>
      </c>
      <c r="J23" s="38">
        <f t="shared" si="0"/>
        <v>38087</v>
      </c>
    </row>
    <row r="24" spans="1:10" x14ac:dyDescent="0.25">
      <c r="A24" s="1">
        <v>210</v>
      </c>
      <c r="B24" s="21">
        <v>1961</v>
      </c>
      <c r="C24" s="3" t="s">
        <v>31</v>
      </c>
      <c r="D24" s="35">
        <v>59064</v>
      </c>
      <c r="H24" s="3">
        <v>1</v>
      </c>
      <c r="J24" s="38">
        <f t="shared" si="0"/>
        <v>38457</v>
      </c>
    </row>
    <row r="25" spans="1:10" x14ac:dyDescent="0.25">
      <c r="A25" s="1">
        <v>221</v>
      </c>
      <c r="B25" s="21">
        <v>1969</v>
      </c>
      <c r="C25" s="3" t="s">
        <v>26</v>
      </c>
      <c r="D25" s="35">
        <v>61955</v>
      </c>
      <c r="I25" s="3">
        <v>1</v>
      </c>
      <c r="J25" s="38">
        <f t="shared" si="0"/>
        <v>41348</v>
      </c>
    </row>
    <row r="26" spans="1:10" x14ac:dyDescent="0.25">
      <c r="A26" s="1">
        <v>249</v>
      </c>
      <c r="B26" s="21">
        <v>1989</v>
      </c>
      <c r="C26" s="3" t="s">
        <v>31</v>
      </c>
      <c r="D26" s="35">
        <v>69291</v>
      </c>
      <c r="H26" s="3">
        <v>1</v>
      </c>
      <c r="J26" s="38">
        <f t="shared" si="0"/>
        <v>48684</v>
      </c>
    </row>
    <row r="27" spans="1:10" x14ac:dyDescent="0.25">
      <c r="A27" s="1">
        <v>252</v>
      </c>
      <c r="B27" s="21">
        <v>1992</v>
      </c>
      <c r="C27" s="3" t="s">
        <v>26</v>
      </c>
      <c r="D27" s="35">
        <v>70356</v>
      </c>
      <c r="I27" s="3">
        <v>1</v>
      </c>
      <c r="J27" s="38">
        <f t="shared" si="0"/>
        <v>49749</v>
      </c>
    </row>
    <row r="28" spans="1:10" x14ac:dyDescent="0.25">
      <c r="A28" s="1">
        <v>269</v>
      </c>
      <c r="B28" s="21">
        <v>2004</v>
      </c>
      <c r="C28" s="3" t="s">
        <v>26</v>
      </c>
      <c r="D28" s="35">
        <v>74738</v>
      </c>
      <c r="H28" s="3">
        <v>1</v>
      </c>
      <c r="J28" s="38">
        <f t="shared" si="0"/>
        <v>54131</v>
      </c>
    </row>
    <row r="29" spans="1:10" x14ac:dyDescent="0.25">
      <c r="A29" s="1">
        <v>290</v>
      </c>
      <c r="B29" s="21">
        <v>2017</v>
      </c>
      <c r="C29" s="3" t="s">
        <v>26</v>
      </c>
      <c r="D29" s="35">
        <v>79486</v>
      </c>
      <c r="H29" s="3">
        <v>1</v>
      </c>
      <c r="J29" s="38">
        <f t="shared" si="0"/>
        <v>58879</v>
      </c>
    </row>
    <row r="30" spans="1:10" x14ac:dyDescent="0.25">
      <c r="A30" s="1">
        <v>291</v>
      </c>
      <c r="B30" s="21">
        <v>2017</v>
      </c>
      <c r="C30" s="3" t="s">
        <v>31</v>
      </c>
      <c r="D30" s="35">
        <v>79517</v>
      </c>
      <c r="H30" s="3">
        <v>1</v>
      </c>
      <c r="J30" s="38">
        <f t="shared" si="0"/>
        <v>58910</v>
      </c>
    </row>
    <row r="31" spans="1:10" x14ac:dyDescent="0.25">
      <c r="A31" s="78">
        <v>294</v>
      </c>
      <c r="B31" s="21">
        <v>2018</v>
      </c>
      <c r="C31" s="3" t="s">
        <v>33</v>
      </c>
      <c r="D31" s="35">
        <v>79912</v>
      </c>
      <c r="I31" s="3">
        <v>1</v>
      </c>
      <c r="J31" s="38">
        <f t="shared" si="0"/>
        <v>59305</v>
      </c>
    </row>
    <row r="32" spans="1:10" x14ac:dyDescent="0.25">
      <c r="A32" s="41">
        <f>(COUNT(A4:A31))</f>
        <v>28</v>
      </c>
      <c r="H32" s="3">
        <f>SUM(H4:H31)</f>
        <v>24</v>
      </c>
      <c r="I32" s="3">
        <f>SUM(I4:I31)</f>
        <v>4</v>
      </c>
      <c r="J32" s="123">
        <f>SUM(J4:J31)</f>
        <v>921765</v>
      </c>
    </row>
    <row r="33" spans="10:10" x14ac:dyDescent="0.25">
      <c r="J33" s="40"/>
    </row>
  </sheetData>
  <sortState ref="A5:J31">
    <sortCondition ref="D4:D31"/>
  </sortState>
  <mergeCells count="7">
    <mergeCell ref="B2:C2"/>
    <mergeCell ref="E2:I2"/>
    <mergeCell ref="A1:M1"/>
    <mergeCell ref="N1:O1"/>
    <mergeCell ref="A2:A3"/>
    <mergeCell ref="D2:D3"/>
    <mergeCell ref="J2:J3"/>
  </mergeCells>
  <printOptions horizontalCentered="1" verticalCentered="1"/>
  <pageMargins left="0.45" right="0.45" top="0.75" bottom="0.75" header="0.3" footer="0.3"/>
  <pageSetup scale="88" orientation="landscape" r:id="rId1"/>
  <headerFooter>
    <oddHeader>&amp;C&amp;"-,Bold"&amp;18US Landfalling Hurricanes, 1851-2018, Categories 4 and 5</oddHeader>
    <oddFooter>&amp;L&amp;10 200220 Tim.Adams@NASA.gov and Katherine.A.Rice@NASA.gov</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78DC27-DDA2-458C-A481-000B40710FA4}">
  <sheetPr>
    <tabColor rgb="FFEAD5FF"/>
    <pageSetUpPr fitToPage="1"/>
  </sheetPr>
  <dimension ref="A1:Q28"/>
  <sheetViews>
    <sheetView zoomScaleNormal="100" workbookViewId="0">
      <selection activeCell="Y4" sqref="Y4"/>
    </sheetView>
  </sheetViews>
  <sheetFormatPr defaultRowHeight="15" x14ac:dyDescent="0.25"/>
  <cols>
    <col min="2" max="3" width="9.140625" style="3"/>
    <col min="4" max="4" width="12.7109375" style="3" customWidth="1"/>
    <col min="5" max="9" width="6.7109375" style="3" customWidth="1"/>
    <col min="10" max="10" width="10.7109375" style="3" customWidth="1"/>
    <col min="11" max="13" width="12.7109375" customWidth="1"/>
    <col min="14" max="15" width="11.7109375" customWidth="1"/>
  </cols>
  <sheetData>
    <row r="1" spans="1:17" ht="24.95" customHeight="1" x14ac:dyDescent="0.25">
      <c r="A1" s="144" t="s">
        <v>3</v>
      </c>
      <c r="B1" s="145"/>
      <c r="C1" s="145"/>
      <c r="D1" s="145"/>
      <c r="E1" s="145"/>
      <c r="F1" s="145"/>
      <c r="G1" s="145"/>
      <c r="H1" s="145"/>
      <c r="I1" s="145"/>
      <c r="J1" s="145"/>
      <c r="K1" s="145"/>
      <c r="L1" s="145"/>
      <c r="M1" s="146"/>
      <c r="N1" s="147" t="s">
        <v>2</v>
      </c>
      <c r="O1" s="148"/>
    </row>
    <row r="2" spans="1:17" s="39" customFormat="1" ht="59.25" customHeight="1" x14ac:dyDescent="0.2">
      <c r="A2" s="138" t="s">
        <v>364</v>
      </c>
      <c r="B2" s="135" t="s">
        <v>369</v>
      </c>
      <c r="C2" s="135"/>
      <c r="D2" s="140" t="s">
        <v>391</v>
      </c>
      <c r="E2" s="134" t="s">
        <v>365</v>
      </c>
      <c r="F2" s="134"/>
      <c r="G2" s="134"/>
      <c r="H2" s="134"/>
      <c r="I2" s="134"/>
      <c r="J2" s="142" t="s">
        <v>396</v>
      </c>
      <c r="K2" s="62" t="s">
        <v>367</v>
      </c>
      <c r="L2" s="62" t="s">
        <v>368</v>
      </c>
      <c r="M2" s="72" t="s">
        <v>394</v>
      </c>
      <c r="N2" s="73" t="s">
        <v>392</v>
      </c>
      <c r="O2" s="74" t="s">
        <v>393</v>
      </c>
    </row>
    <row r="3" spans="1:17" s="39" customFormat="1" ht="60.75" customHeight="1" x14ac:dyDescent="0.35">
      <c r="A3" s="139"/>
      <c r="B3" s="116" t="s">
        <v>363</v>
      </c>
      <c r="C3" s="116" t="s">
        <v>11</v>
      </c>
      <c r="D3" s="141"/>
      <c r="E3" s="117">
        <v>1</v>
      </c>
      <c r="F3" s="117">
        <v>2</v>
      </c>
      <c r="G3" s="117">
        <v>3</v>
      </c>
      <c r="H3" s="117">
        <v>4</v>
      </c>
      <c r="I3" s="117">
        <v>5</v>
      </c>
      <c r="J3" s="143"/>
      <c r="K3" s="69">
        <v>42156</v>
      </c>
      <c r="L3" s="69">
        <v>79958</v>
      </c>
      <c r="M3" s="70">
        <f>L3-K3</f>
        <v>37802</v>
      </c>
      <c r="N3" s="66">
        <f>((J27/A27)-(M3/2))/(M3*((1/(12*A27))^0.5))</f>
        <v>-1.2417239293336935</v>
      </c>
      <c r="O3" s="67">
        <f>ABS(1-2*(1-_xlfn.NORM.S.DIST(N3,TRUE)))</f>
        <v>0.78566156209781002</v>
      </c>
      <c r="Q3" s="75"/>
    </row>
    <row r="4" spans="1:17" x14ac:dyDescent="0.25">
      <c r="A4" s="1">
        <v>123</v>
      </c>
      <c r="B4" s="21">
        <v>1915</v>
      </c>
      <c r="C4" s="3" t="s">
        <v>26</v>
      </c>
      <c r="D4" s="35">
        <v>42236</v>
      </c>
      <c r="H4" s="3">
        <v>1</v>
      </c>
      <c r="J4" s="38">
        <f t="shared" ref="J4:J26" si="0">D4-$K$3</f>
        <v>80</v>
      </c>
      <c r="M4" s="118">
        <f>M3/365</f>
        <v>103.56712328767124</v>
      </c>
    </row>
    <row r="5" spans="1:17" x14ac:dyDescent="0.25">
      <c r="A5" s="1">
        <v>128</v>
      </c>
      <c r="B5" s="21">
        <v>1916</v>
      </c>
      <c r="C5" s="3" t="s">
        <v>26</v>
      </c>
      <c r="D5" s="35">
        <v>42597</v>
      </c>
      <c r="H5" s="3">
        <v>1</v>
      </c>
      <c r="J5" s="38">
        <f t="shared" si="0"/>
        <v>441</v>
      </c>
    </row>
    <row r="6" spans="1:17" x14ac:dyDescent="0.25">
      <c r="A6" s="1">
        <v>133</v>
      </c>
      <c r="B6" s="21">
        <v>1919</v>
      </c>
      <c r="C6" s="3" t="s">
        <v>31</v>
      </c>
      <c r="D6" s="35">
        <v>44089</v>
      </c>
      <c r="H6" s="3">
        <v>1</v>
      </c>
      <c r="J6" s="38">
        <f t="shared" si="0"/>
        <v>1933</v>
      </c>
    </row>
    <row r="7" spans="1:17" x14ac:dyDescent="0.25">
      <c r="A7" s="1">
        <v>143</v>
      </c>
      <c r="B7" s="21">
        <v>1926</v>
      </c>
      <c r="C7" s="3" t="s">
        <v>31</v>
      </c>
      <c r="D7" s="35">
        <v>46280</v>
      </c>
      <c r="H7" s="3">
        <v>1</v>
      </c>
      <c r="J7" s="38">
        <f t="shared" si="0"/>
        <v>4124</v>
      </c>
    </row>
    <row r="8" spans="1:17" x14ac:dyDescent="0.25">
      <c r="A8" s="1">
        <v>146</v>
      </c>
      <c r="B8" s="21">
        <v>1928</v>
      </c>
      <c r="C8" s="3" t="s">
        <v>31</v>
      </c>
      <c r="D8" s="35">
        <v>47011</v>
      </c>
      <c r="H8" s="3">
        <v>1</v>
      </c>
      <c r="J8" s="38">
        <f t="shared" si="0"/>
        <v>4855</v>
      </c>
    </row>
    <row r="9" spans="1:17" x14ac:dyDescent="0.25">
      <c r="A9" s="1">
        <v>149</v>
      </c>
      <c r="B9" s="21">
        <v>1932</v>
      </c>
      <c r="C9" s="3" t="s">
        <v>26</v>
      </c>
      <c r="D9" s="35">
        <v>48441</v>
      </c>
      <c r="H9" s="3">
        <v>1</v>
      </c>
      <c r="J9" s="38">
        <f t="shared" si="0"/>
        <v>6285</v>
      </c>
    </row>
    <row r="10" spans="1:17" x14ac:dyDescent="0.25">
      <c r="A10" s="1">
        <v>159</v>
      </c>
      <c r="B10" s="21">
        <v>1935</v>
      </c>
      <c r="C10" s="3" t="s">
        <v>31</v>
      </c>
      <c r="D10" s="35">
        <v>49567</v>
      </c>
      <c r="I10" s="3">
        <v>1</v>
      </c>
      <c r="J10" s="38">
        <f t="shared" si="0"/>
        <v>7411</v>
      </c>
    </row>
    <row r="11" spans="1:17" x14ac:dyDescent="0.25">
      <c r="A11" s="1">
        <v>179</v>
      </c>
      <c r="B11" s="21">
        <v>1945</v>
      </c>
      <c r="C11" s="3" t="s">
        <v>31</v>
      </c>
      <c r="D11" s="35">
        <v>53220</v>
      </c>
      <c r="H11" s="3">
        <v>1</v>
      </c>
      <c r="J11" s="38">
        <f t="shared" si="0"/>
        <v>11064</v>
      </c>
    </row>
    <row r="12" spans="1:17" x14ac:dyDescent="0.25">
      <c r="A12" s="1">
        <v>182</v>
      </c>
      <c r="B12" s="21">
        <v>1947</v>
      </c>
      <c r="C12" s="3" t="s">
        <v>31</v>
      </c>
      <c r="D12" s="35">
        <v>53950</v>
      </c>
      <c r="H12" s="3">
        <v>1</v>
      </c>
      <c r="J12" s="38">
        <f t="shared" si="0"/>
        <v>11794</v>
      </c>
    </row>
    <row r="13" spans="1:17" x14ac:dyDescent="0.25">
      <c r="A13" s="1">
        <v>185</v>
      </c>
      <c r="B13" s="21">
        <v>1948</v>
      </c>
      <c r="C13" s="3" t="s">
        <v>31</v>
      </c>
      <c r="D13" s="35">
        <v>54321</v>
      </c>
      <c r="H13" s="3">
        <v>1</v>
      </c>
      <c r="J13" s="38">
        <f t="shared" si="0"/>
        <v>12165</v>
      </c>
    </row>
    <row r="14" spans="1:17" x14ac:dyDescent="0.25">
      <c r="A14" s="1">
        <v>188</v>
      </c>
      <c r="B14" s="21">
        <v>1949</v>
      </c>
      <c r="C14" s="3" t="s">
        <v>26</v>
      </c>
      <c r="D14" s="35">
        <v>54655</v>
      </c>
      <c r="H14" s="3">
        <v>1</v>
      </c>
      <c r="J14" s="38">
        <f t="shared" si="0"/>
        <v>12499</v>
      </c>
    </row>
    <row r="15" spans="1:17" x14ac:dyDescent="0.25">
      <c r="A15" s="1">
        <v>192</v>
      </c>
      <c r="B15" s="21">
        <v>1950</v>
      </c>
      <c r="C15" s="3" t="s">
        <v>33</v>
      </c>
      <c r="D15" s="35">
        <v>55076</v>
      </c>
      <c r="H15" s="3">
        <v>1</v>
      </c>
      <c r="J15" s="38">
        <f t="shared" si="0"/>
        <v>12920</v>
      </c>
    </row>
    <row r="16" spans="1:17" x14ac:dyDescent="0.25">
      <c r="A16" s="1">
        <v>199</v>
      </c>
      <c r="B16" s="21">
        <v>1954</v>
      </c>
      <c r="C16" s="3" t="s">
        <v>33</v>
      </c>
      <c r="D16" s="35">
        <v>56537</v>
      </c>
      <c r="H16" s="3">
        <v>1</v>
      </c>
      <c r="J16" s="38">
        <f t="shared" si="0"/>
        <v>14381</v>
      </c>
    </row>
    <row r="17" spans="1:10" x14ac:dyDescent="0.25">
      <c r="A17" s="1">
        <v>207</v>
      </c>
      <c r="B17" s="21">
        <v>1959</v>
      </c>
      <c r="C17" s="3" t="s">
        <v>31</v>
      </c>
      <c r="D17" s="35">
        <v>58333</v>
      </c>
      <c r="H17" s="3">
        <v>1</v>
      </c>
      <c r="J17" s="38">
        <f t="shared" si="0"/>
        <v>16177</v>
      </c>
    </row>
    <row r="18" spans="1:10" x14ac:dyDescent="0.25">
      <c r="A18" s="1">
        <v>208</v>
      </c>
      <c r="B18" s="21">
        <v>1960</v>
      </c>
      <c r="C18" s="3" t="s">
        <v>31</v>
      </c>
      <c r="D18" s="35">
        <v>58694</v>
      </c>
      <c r="H18" s="3">
        <v>1</v>
      </c>
      <c r="J18" s="38">
        <f t="shared" si="0"/>
        <v>16538</v>
      </c>
    </row>
    <row r="19" spans="1:10" x14ac:dyDescent="0.25">
      <c r="A19" s="1">
        <v>210</v>
      </c>
      <c r="B19" s="21">
        <v>1961</v>
      </c>
      <c r="C19" s="3" t="s">
        <v>31</v>
      </c>
      <c r="D19" s="35">
        <v>59064</v>
      </c>
      <c r="H19" s="3">
        <v>1</v>
      </c>
      <c r="J19" s="38">
        <f t="shared" si="0"/>
        <v>16908</v>
      </c>
    </row>
    <row r="20" spans="1:10" x14ac:dyDescent="0.25">
      <c r="A20" s="1">
        <v>221</v>
      </c>
      <c r="B20" s="21">
        <v>1969</v>
      </c>
      <c r="C20" s="3" t="s">
        <v>26</v>
      </c>
      <c r="D20" s="35">
        <v>61955</v>
      </c>
      <c r="I20" s="3">
        <v>1</v>
      </c>
      <c r="J20" s="38">
        <f t="shared" si="0"/>
        <v>19799</v>
      </c>
    </row>
    <row r="21" spans="1:10" x14ac:dyDescent="0.25">
      <c r="A21" s="1">
        <v>249</v>
      </c>
      <c r="B21" s="21">
        <v>1989</v>
      </c>
      <c r="C21" s="3" t="s">
        <v>31</v>
      </c>
      <c r="D21" s="35">
        <v>69291</v>
      </c>
      <c r="H21" s="3">
        <v>1</v>
      </c>
      <c r="J21" s="38">
        <f t="shared" si="0"/>
        <v>27135</v>
      </c>
    </row>
    <row r="22" spans="1:10" x14ac:dyDescent="0.25">
      <c r="A22" s="1">
        <v>252</v>
      </c>
      <c r="B22" s="21">
        <v>1992</v>
      </c>
      <c r="C22" s="3" t="s">
        <v>26</v>
      </c>
      <c r="D22" s="35">
        <v>70356</v>
      </c>
      <c r="I22" s="3">
        <v>1</v>
      </c>
      <c r="J22" s="38">
        <f t="shared" si="0"/>
        <v>28200</v>
      </c>
    </row>
    <row r="23" spans="1:10" x14ac:dyDescent="0.25">
      <c r="A23" s="1">
        <v>269</v>
      </c>
      <c r="B23" s="21">
        <v>2004</v>
      </c>
      <c r="C23" s="3" t="s">
        <v>26</v>
      </c>
      <c r="D23" s="35">
        <v>74738</v>
      </c>
      <c r="H23" s="3">
        <v>1</v>
      </c>
      <c r="J23" s="38">
        <f t="shared" si="0"/>
        <v>32582</v>
      </c>
    </row>
    <row r="24" spans="1:10" x14ac:dyDescent="0.25">
      <c r="A24" s="1">
        <v>290</v>
      </c>
      <c r="B24" s="21">
        <v>2017</v>
      </c>
      <c r="C24" s="3" t="s">
        <v>26</v>
      </c>
      <c r="D24" s="35">
        <v>79486</v>
      </c>
      <c r="H24" s="3">
        <v>1</v>
      </c>
      <c r="J24" s="38">
        <f t="shared" si="0"/>
        <v>37330</v>
      </c>
    </row>
    <row r="25" spans="1:10" x14ac:dyDescent="0.25">
      <c r="A25" s="1">
        <v>291</v>
      </c>
      <c r="B25" s="21">
        <v>2017</v>
      </c>
      <c r="C25" s="3" t="s">
        <v>31</v>
      </c>
      <c r="D25" s="35">
        <v>79517</v>
      </c>
      <c r="H25" s="3">
        <v>1</v>
      </c>
      <c r="J25" s="38">
        <f t="shared" si="0"/>
        <v>37361</v>
      </c>
    </row>
    <row r="26" spans="1:10" x14ac:dyDescent="0.25">
      <c r="A26" s="78">
        <v>294</v>
      </c>
      <c r="B26" s="21">
        <v>2018</v>
      </c>
      <c r="C26" s="3" t="s">
        <v>33</v>
      </c>
      <c r="D26" s="35">
        <v>79912</v>
      </c>
      <c r="I26" s="3">
        <v>1</v>
      </c>
      <c r="J26" s="38">
        <f t="shared" si="0"/>
        <v>37756</v>
      </c>
    </row>
    <row r="27" spans="1:10" x14ac:dyDescent="0.25">
      <c r="A27" s="41">
        <f>(COUNT(A4:A26))</f>
        <v>23</v>
      </c>
      <c r="H27" s="3">
        <f>SUM(H4:H26)</f>
        <v>19</v>
      </c>
      <c r="I27" s="3">
        <f>SUM(I4:I26)</f>
        <v>4</v>
      </c>
      <c r="J27" s="123">
        <f>SUM(J4:J26)</f>
        <v>369738</v>
      </c>
    </row>
    <row r="28" spans="1:10" x14ac:dyDescent="0.25">
      <c r="J28" s="40"/>
    </row>
  </sheetData>
  <mergeCells count="7">
    <mergeCell ref="A1:M1"/>
    <mergeCell ref="N1:O1"/>
    <mergeCell ref="A2:A3"/>
    <mergeCell ref="B2:C2"/>
    <mergeCell ref="D2:D3"/>
    <mergeCell ref="E2:I2"/>
    <mergeCell ref="J2:J3"/>
  </mergeCells>
  <printOptions horizontalCentered="1" verticalCentered="1"/>
  <pageMargins left="0.45" right="0.45" top="0.75" bottom="0.75" header="0.3" footer="0.3"/>
  <pageSetup scale="88" orientation="landscape" r:id="rId1"/>
  <headerFooter>
    <oddHeader>&amp;C&amp;"-,Bold"&amp;18US Landfalling Hurricanes, 1901-2018, Categories 4 and 5</oddHeader>
    <oddFooter>&amp;L&amp;10 200220 Tim.Adams@NASA.gov and Katherine.A.Rice@NASA.gov</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932389-A038-4C03-A0BB-BE4DD569F0EE}">
  <sheetPr>
    <tabColor theme="9" tint="0.59999389629810485"/>
    <pageSetUpPr fitToPage="1"/>
  </sheetPr>
  <dimension ref="B7:D12"/>
  <sheetViews>
    <sheetView zoomScaleNormal="100" workbookViewId="0">
      <selection activeCell="F3" sqref="F3"/>
    </sheetView>
  </sheetViews>
  <sheetFormatPr defaultRowHeight="15" x14ac:dyDescent="0.25"/>
  <cols>
    <col min="1" max="1" width="2.7109375" customWidth="1"/>
    <col min="2" max="2" width="45.7109375" customWidth="1"/>
    <col min="3" max="4" width="20.7109375" customWidth="1"/>
    <col min="5" max="5" width="2.7109375" customWidth="1"/>
  </cols>
  <sheetData>
    <row r="7" spans="2:4" ht="15.75" thickBot="1" x14ac:dyDescent="0.3"/>
    <row r="8" spans="2:4" ht="35.1" customHeight="1" thickBot="1" x14ac:dyDescent="0.3">
      <c r="B8" s="80" t="s">
        <v>414</v>
      </c>
      <c r="C8" s="81" t="s">
        <v>405</v>
      </c>
      <c r="D8" s="81" t="s">
        <v>404</v>
      </c>
    </row>
    <row r="9" spans="2:4" ht="125.1" customHeight="1" thickBot="1" x14ac:dyDescent="0.3">
      <c r="B9" s="84" t="s">
        <v>412</v>
      </c>
      <c r="C9" s="82" t="s">
        <v>406</v>
      </c>
      <c r="D9" s="82" t="s">
        <v>400</v>
      </c>
    </row>
    <row r="10" spans="2:4" ht="125.1" customHeight="1" thickBot="1" x14ac:dyDescent="0.3">
      <c r="B10" s="84" t="s">
        <v>413</v>
      </c>
      <c r="C10" s="82" t="s">
        <v>407</v>
      </c>
      <c r="D10" s="82" t="s">
        <v>401</v>
      </c>
    </row>
    <row r="11" spans="2:4" ht="125.1" customHeight="1" thickBot="1" x14ac:dyDescent="0.3">
      <c r="B11" s="84" t="s">
        <v>410</v>
      </c>
      <c r="C11" s="82" t="s">
        <v>408</v>
      </c>
      <c r="D11" s="82" t="s">
        <v>402</v>
      </c>
    </row>
    <row r="12" spans="2:4" ht="125.1" customHeight="1" thickBot="1" x14ac:dyDescent="0.3">
      <c r="B12" s="84" t="s">
        <v>411</v>
      </c>
      <c r="C12" s="82" t="s">
        <v>409</v>
      </c>
      <c r="D12" s="82" t="s">
        <v>403</v>
      </c>
    </row>
  </sheetData>
  <printOptions horizontalCentered="1" verticalCentered="1"/>
  <pageMargins left="0.45" right="0.45" top="0.75" bottom="0.75" header="0.3" footer="0.3"/>
  <pageSetup orientation="portrait" r:id="rId1"/>
  <headerFooter>
    <oddFooter>&amp;L&amp;10 200220 Tim.Adams@NASA.gov and Katherine.A.Rice@NASA.gov</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16A3EC-CD5C-457C-97B2-539182545443}">
  <sheetPr>
    <tabColor theme="6" tint="0.59999389629810485"/>
    <pageSetUpPr fitToPage="1"/>
  </sheetPr>
  <dimension ref="A1:O174"/>
  <sheetViews>
    <sheetView zoomScaleNormal="100" workbookViewId="0">
      <selection activeCell="Y4" sqref="Y4"/>
    </sheetView>
  </sheetViews>
  <sheetFormatPr defaultRowHeight="15" x14ac:dyDescent="0.25"/>
  <cols>
    <col min="2" max="3" width="9.140625" style="3"/>
    <col min="4" max="4" width="12.7109375" style="3" customWidth="1"/>
    <col min="5" max="9" width="6.7109375" style="3" customWidth="1"/>
    <col min="10" max="10" width="10.7109375" style="3" customWidth="1"/>
    <col min="11" max="13" width="12.7109375" customWidth="1"/>
    <col min="14" max="15" width="11.7109375" customWidth="1"/>
  </cols>
  <sheetData>
    <row r="1" spans="1:15" ht="24.95" customHeight="1" x14ac:dyDescent="0.25">
      <c r="A1" s="128" t="s">
        <v>3</v>
      </c>
      <c r="B1" s="129"/>
      <c r="C1" s="129"/>
      <c r="D1" s="129"/>
      <c r="E1" s="129"/>
      <c r="F1" s="129"/>
      <c r="G1" s="129"/>
      <c r="H1" s="129"/>
      <c r="I1" s="129"/>
      <c r="J1" s="129"/>
      <c r="K1" s="129"/>
      <c r="L1" s="129"/>
      <c r="M1" s="130"/>
      <c r="N1" s="136" t="s">
        <v>2</v>
      </c>
      <c r="O1" s="137"/>
    </row>
    <row r="2" spans="1:15" s="39" customFormat="1" ht="59.25" customHeight="1" x14ac:dyDescent="0.2">
      <c r="A2" s="138" t="s">
        <v>364</v>
      </c>
      <c r="B2" s="135" t="s">
        <v>366</v>
      </c>
      <c r="C2" s="135"/>
      <c r="D2" s="140" t="s">
        <v>391</v>
      </c>
      <c r="E2" s="134" t="s">
        <v>365</v>
      </c>
      <c r="F2" s="134"/>
      <c r="G2" s="134"/>
      <c r="H2" s="134"/>
      <c r="I2" s="134"/>
      <c r="J2" s="142" t="s">
        <v>396</v>
      </c>
      <c r="K2" s="62" t="s">
        <v>367</v>
      </c>
      <c r="L2" s="62" t="s">
        <v>368</v>
      </c>
      <c r="M2" s="72" t="s">
        <v>394</v>
      </c>
      <c r="N2" s="73" t="s">
        <v>392</v>
      </c>
      <c r="O2" s="74" t="s">
        <v>393</v>
      </c>
    </row>
    <row r="3" spans="1:15" s="39" customFormat="1" ht="60.75" customHeight="1" x14ac:dyDescent="0.2">
      <c r="A3" s="139"/>
      <c r="B3" s="76" t="s">
        <v>363</v>
      </c>
      <c r="C3" s="76" t="s">
        <v>11</v>
      </c>
      <c r="D3" s="141"/>
      <c r="E3" s="77">
        <v>1</v>
      </c>
      <c r="F3" s="77">
        <v>2</v>
      </c>
      <c r="G3" s="77">
        <v>3</v>
      </c>
      <c r="H3" s="77">
        <v>4</v>
      </c>
      <c r="I3" s="77">
        <v>5</v>
      </c>
      <c r="J3" s="143"/>
      <c r="K3" s="69">
        <v>18780</v>
      </c>
      <c r="L3" s="69">
        <v>51835</v>
      </c>
      <c r="M3" s="70">
        <f>L3-K3</f>
        <v>33055</v>
      </c>
      <c r="N3" s="64">
        <f>((J174/A174)-(M3/2))/(M3*((1/(12*A174))^0.5))</f>
        <v>5.439076627242527E-2</v>
      </c>
      <c r="O3" s="65">
        <f>ABS(1-2*(1-_xlfn.NORM.S.DIST(N3,TRUE)))</f>
        <v>4.3376164586456989E-2</v>
      </c>
    </row>
    <row r="4" spans="1:15" x14ac:dyDescent="0.25">
      <c r="A4" s="1">
        <v>1</v>
      </c>
      <c r="B4" s="36">
        <v>1851</v>
      </c>
      <c r="C4" s="3" t="s">
        <v>23</v>
      </c>
      <c r="D4" s="35">
        <v>18794</v>
      </c>
      <c r="E4" s="3">
        <v>1</v>
      </c>
      <c r="J4" s="38">
        <f>D4-$K$3</f>
        <v>14</v>
      </c>
      <c r="K4" s="37"/>
      <c r="L4" s="37"/>
      <c r="M4" s="83">
        <f>M3/365</f>
        <v>90.561643835616437</v>
      </c>
    </row>
    <row r="5" spans="1:15" x14ac:dyDescent="0.25">
      <c r="A5" s="1">
        <v>2</v>
      </c>
      <c r="B5" s="36">
        <v>1851</v>
      </c>
      <c r="C5" s="3" t="s">
        <v>26</v>
      </c>
      <c r="D5" s="35">
        <v>18855</v>
      </c>
      <c r="G5" s="3">
        <v>1</v>
      </c>
      <c r="J5" s="38">
        <f t="shared" ref="J5:J68" si="0">D5-$K$3</f>
        <v>75</v>
      </c>
    </row>
    <row r="6" spans="1:15" x14ac:dyDescent="0.25">
      <c r="A6" s="1">
        <v>3</v>
      </c>
      <c r="B6" s="21">
        <v>1852</v>
      </c>
      <c r="C6" s="3" t="s">
        <v>26</v>
      </c>
      <c r="D6" s="35">
        <v>19221</v>
      </c>
      <c r="G6" s="3">
        <v>1</v>
      </c>
      <c r="J6" s="38">
        <f t="shared" si="0"/>
        <v>441</v>
      </c>
    </row>
    <row r="7" spans="1:15" x14ac:dyDescent="0.25">
      <c r="A7" s="1">
        <v>4</v>
      </c>
      <c r="B7" s="3">
        <v>1852</v>
      </c>
      <c r="C7" s="3" t="s">
        <v>31</v>
      </c>
      <c r="D7" s="35">
        <v>19252</v>
      </c>
      <c r="E7" s="3">
        <v>1</v>
      </c>
      <c r="J7" s="38">
        <f t="shared" si="0"/>
        <v>472</v>
      </c>
    </row>
    <row r="8" spans="1:15" x14ac:dyDescent="0.25">
      <c r="A8" s="1">
        <v>5</v>
      </c>
      <c r="B8" s="3">
        <v>1852</v>
      </c>
      <c r="C8" s="3" t="s">
        <v>33</v>
      </c>
      <c r="D8" s="35">
        <v>19282</v>
      </c>
      <c r="F8" s="3">
        <v>1</v>
      </c>
      <c r="J8" s="38">
        <f t="shared" si="0"/>
        <v>502</v>
      </c>
    </row>
    <row r="9" spans="1:15" x14ac:dyDescent="0.25">
      <c r="A9" s="1">
        <v>6</v>
      </c>
      <c r="B9" s="36">
        <v>1853</v>
      </c>
      <c r="C9" s="3" t="s">
        <v>33</v>
      </c>
      <c r="D9" s="35">
        <v>19647</v>
      </c>
      <c r="E9" s="3">
        <v>1</v>
      </c>
      <c r="J9" s="38">
        <f t="shared" si="0"/>
        <v>867</v>
      </c>
    </row>
    <row r="10" spans="1:15" x14ac:dyDescent="0.25">
      <c r="A10" s="1">
        <v>7</v>
      </c>
      <c r="B10" s="3">
        <v>1854</v>
      </c>
      <c r="C10" s="3" t="s">
        <v>23</v>
      </c>
      <c r="D10" s="35">
        <v>19890</v>
      </c>
      <c r="E10" s="3">
        <v>1</v>
      </c>
      <c r="J10" s="38">
        <f t="shared" si="0"/>
        <v>1110</v>
      </c>
    </row>
    <row r="11" spans="1:15" x14ac:dyDescent="0.25">
      <c r="A11" s="1">
        <v>8</v>
      </c>
      <c r="B11" s="3">
        <v>1854</v>
      </c>
      <c r="C11" s="3" t="s">
        <v>31</v>
      </c>
      <c r="D11" s="35">
        <v>19977</v>
      </c>
      <c r="G11" s="3">
        <v>1</v>
      </c>
      <c r="J11" s="38">
        <f t="shared" si="0"/>
        <v>1197</v>
      </c>
    </row>
    <row r="12" spans="1:15" x14ac:dyDescent="0.25">
      <c r="A12" s="1">
        <v>9</v>
      </c>
      <c r="B12" s="3">
        <v>1854</v>
      </c>
      <c r="C12" s="3" t="s">
        <v>31</v>
      </c>
      <c r="D12" s="35">
        <v>19987</v>
      </c>
      <c r="F12" s="3">
        <v>1</v>
      </c>
      <c r="J12" s="38">
        <f t="shared" si="0"/>
        <v>1207</v>
      </c>
    </row>
    <row r="13" spans="1:15" x14ac:dyDescent="0.25">
      <c r="A13" s="1">
        <v>10</v>
      </c>
      <c r="B13" s="36">
        <v>1855</v>
      </c>
      <c r="C13" s="3" t="s">
        <v>31</v>
      </c>
      <c r="D13" s="35">
        <v>20347</v>
      </c>
      <c r="G13" s="3">
        <v>1</v>
      </c>
      <c r="J13" s="38">
        <f t="shared" si="0"/>
        <v>1567</v>
      </c>
    </row>
    <row r="14" spans="1:15" x14ac:dyDescent="0.25">
      <c r="A14" s="1">
        <v>11</v>
      </c>
      <c r="B14" s="3">
        <v>1856</v>
      </c>
      <c r="C14" s="3" t="s">
        <v>26</v>
      </c>
      <c r="D14" s="35">
        <v>20677</v>
      </c>
      <c r="H14" s="3">
        <v>1</v>
      </c>
      <c r="J14" s="38">
        <f t="shared" si="0"/>
        <v>1897</v>
      </c>
    </row>
    <row r="15" spans="1:15" x14ac:dyDescent="0.25">
      <c r="A15" s="1">
        <v>12</v>
      </c>
      <c r="B15" s="3">
        <v>1856</v>
      </c>
      <c r="C15" s="3" t="s">
        <v>26</v>
      </c>
      <c r="D15" s="35">
        <v>20687</v>
      </c>
      <c r="F15" s="3">
        <v>1</v>
      </c>
      <c r="J15" s="38">
        <f t="shared" si="0"/>
        <v>1907</v>
      </c>
    </row>
    <row r="16" spans="1:15" x14ac:dyDescent="0.25">
      <c r="A16" s="1">
        <v>13</v>
      </c>
      <c r="B16" s="36">
        <v>1857</v>
      </c>
      <c r="C16" s="3" t="s">
        <v>31</v>
      </c>
      <c r="D16" s="35">
        <v>21078</v>
      </c>
      <c r="F16" s="3">
        <v>1</v>
      </c>
      <c r="J16" s="38">
        <f t="shared" si="0"/>
        <v>2298</v>
      </c>
    </row>
    <row r="17" spans="1:10" x14ac:dyDescent="0.25">
      <c r="A17" s="1">
        <v>14</v>
      </c>
      <c r="B17" s="3">
        <v>1858</v>
      </c>
      <c r="C17" s="3" t="s">
        <v>31</v>
      </c>
      <c r="D17" s="35">
        <v>21443</v>
      </c>
      <c r="E17" s="3">
        <v>1</v>
      </c>
      <c r="J17" s="38">
        <f t="shared" si="0"/>
        <v>2663</v>
      </c>
    </row>
    <row r="18" spans="1:10" x14ac:dyDescent="0.25">
      <c r="A18" s="1">
        <v>15</v>
      </c>
      <c r="B18" s="36">
        <v>1859</v>
      </c>
      <c r="C18" s="3" t="s">
        <v>31</v>
      </c>
      <c r="D18" s="35">
        <v>21808</v>
      </c>
      <c r="E18" s="3">
        <v>1</v>
      </c>
      <c r="J18" s="38">
        <f t="shared" si="0"/>
        <v>3028</v>
      </c>
    </row>
    <row r="19" spans="1:10" x14ac:dyDescent="0.25">
      <c r="A19" s="1">
        <v>16</v>
      </c>
      <c r="B19" s="36">
        <v>1859</v>
      </c>
      <c r="C19" s="3" t="s">
        <v>33</v>
      </c>
      <c r="D19" s="35">
        <v>21838</v>
      </c>
      <c r="E19" s="3">
        <v>1</v>
      </c>
      <c r="J19" s="38">
        <f t="shared" si="0"/>
        <v>3058</v>
      </c>
    </row>
    <row r="20" spans="1:10" x14ac:dyDescent="0.25">
      <c r="A20" s="1">
        <v>17</v>
      </c>
      <c r="B20" s="3">
        <v>1860</v>
      </c>
      <c r="C20" s="3" t="s">
        <v>26</v>
      </c>
      <c r="D20" s="35">
        <v>22143</v>
      </c>
      <c r="G20" s="3">
        <v>1</v>
      </c>
      <c r="J20" s="38">
        <f t="shared" si="0"/>
        <v>3363</v>
      </c>
    </row>
    <row r="21" spans="1:10" x14ac:dyDescent="0.25">
      <c r="A21" s="1">
        <v>18</v>
      </c>
      <c r="B21" s="3">
        <v>1860</v>
      </c>
      <c r="C21" s="3" t="s">
        <v>31</v>
      </c>
      <c r="D21" s="35">
        <v>22174</v>
      </c>
      <c r="F21" s="3">
        <v>1</v>
      </c>
      <c r="J21" s="38">
        <f t="shared" si="0"/>
        <v>3394</v>
      </c>
    </row>
    <row r="22" spans="1:10" x14ac:dyDescent="0.25">
      <c r="A22" s="1">
        <v>19</v>
      </c>
      <c r="B22" s="3">
        <v>1860</v>
      </c>
      <c r="C22" s="3" t="s">
        <v>33</v>
      </c>
      <c r="D22" s="35">
        <v>22204</v>
      </c>
      <c r="F22" s="3">
        <v>1</v>
      </c>
      <c r="J22" s="38">
        <f t="shared" si="0"/>
        <v>3424</v>
      </c>
    </row>
    <row r="23" spans="1:10" x14ac:dyDescent="0.25">
      <c r="A23" s="1">
        <v>20</v>
      </c>
      <c r="B23" s="36">
        <v>1861</v>
      </c>
      <c r="C23" s="3" t="s">
        <v>26</v>
      </c>
      <c r="D23" s="35">
        <v>22508</v>
      </c>
      <c r="E23" s="3">
        <v>1</v>
      </c>
      <c r="J23" s="38">
        <f t="shared" si="0"/>
        <v>3728</v>
      </c>
    </row>
    <row r="24" spans="1:10" x14ac:dyDescent="0.25">
      <c r="A24" s="1">
        <v>21</v>
      </c>
      <c r="B24" s="36">
        <v>1861</v>
      </c>
      <c r="C24" s="3" t="s">
        <v>31</v>
      </c>
      <c r="D24" s="35">
        <v>22539</v>
      </c>
      <c r="E24" s="3">
        <v>1</v>
      </c>
      <c r="J24" s="38">
        <f t="shared" si="0"/>
        <v>3759</v>
      </c>
    </row>
    <row r="25" spans="1:10" x14ac:dyDescent="0.25">
      <c r="A25" s="1">
        <v>22</v>
      </c>
      <c r="B25" s="36">
        <v>1861</v>
      </c>
      <c r="C25" s="3" t="s">
        <v>61</v>
      </c>
      <c r="D25" s="35">
        <v>22600</v>
      </c>
      <c r="E25" s="3">
        <v>1</v>
      </c>
      <c r="J25" s="38">
        <f t="shared" si="0"/>
        <v>3820</v>
      </c>
    </row>
    <row r="26" spans="1:10" x14ac:dyDescent="0.25">
      <c r="A26" s="1">
        <v>23</v>
      </c>
      <c r="B26" s="3">
        <v>1865</v>
      </c>
      <c r="C26" s="3" t="s">
        <v>31</v>
      </c>
      <c r="D26" s="35">
        <v>24000</v>
      </c>
      <c r="F26" s="3">
        <v>1</v>
      </c>
      <c r="J26" s="38">
        <f t="shared" si="0"/>
        <v>5220</v>
      </c>
    </row>
    <row r="27" spans="1:10" x14ac:dyDescent="0.25">
      <c r="A27" s="1">
        <v>24</v>
      </c>
      <c r="B27" s="3">
        <v>1865</v>
      </c>
      <c r="C27" s="3" t="s">
        <v>33</v>
      </c>
      <c r="D27" s="35">
        <v>24030</v>
      </c>
      <c r="F27" s="3">
        <v>1</v>
      </c>
      <c r="J27" s="38">
        <f t="shared" si="0"/>
        <v>5250</v>
      </c>
    </row>
    <row r="28" spans="1:10" x14ac:dyDescent="0.25">
      <c r="A28" s="1">
        <v>25</v>
      </c>
      <c r="B28" s="36">
        <v>1866</v>
      </c>
      <c r="C28" s="3" t="s">
        <v>67</v>
      </c>
      <c r="D28" s="35">
        <v>24303</v>
      </c>
      <c r="F28" s="3">
        <v>1</v>
      </c>
      <c r="J28" s="38">
        <f t="shared" si="0"/>
        <v>5523</v>
      </c>
    </row>
    <row r="29" spans="1:10" x14ac:dyDescent="0.25">
      <c r="A29" s="1">
        <v>26</v>
      </c>
      <c r="B29" s="3">
        <v>1867</v>
      </c>
      <c r="C29" s="3" t="s">
        <v>23</v>
      </c>
      <c r="D29" s="35">
        <v>24638</v>
      </c>
      <c r="E29" s="3">
        <v>1</v>
      </c>
      <c r="J29" s="38">
        <f t="shared" si="0"/>
        <v>5858</v>
      </c>
    </row>
    <row r="30" spans="1:10" x14ac:dyDescent="0.25">
      <c r="A30" s="1">
        <v>27</v>
      </c>
      <c r="B30" s="3">
        <v>1867</v>
      </c>
      <c r="C30" s="3" t="s">
        <v>33</v>
      </c>
      <c r="D30" s="35">
        <v>24760</v>
      </c>
      <c r="F30" s="3">
        <v>1</v>
      </c>
      <c r="J30" s="38">
        <f t="shared" si="0"/>
        <v>5980</v>
      </c>
    </row>
    <row r="31" spans="1:10" x14ac:dyDescent="0.25">
      <c r="A31" s="1">
        <v>28</v>
      </c>
      <c r="B31" s="36">
        <v>1869</v>
      </c>
      <c r="C31" s="3" t="s">
        <v>26</v>
      </c>
      <c r="D31" s="35">
        <v>25430</v>
      </c>
      <c r="F31" s="3">
        <v>1</v>
      </c>
      <c r="J31" s="38">
        <f t="shared" si="0"/>
        <v>6650</v>
      </c>
    </row>
    <row r="32" spans="1:10" x14ac:dyDescent="0.25">
      <c r="A32" s="1">
        <v>29</v>
      </c>
      <c r="B32" s="36">
        <v>1869</v>
      </c>
      <c r="C32" s="3" t="s">
        <v>31</v>
      </c>
      <c r="D32" s="35">
        <v>25456</v>
      </c>
      <c r="E32" s="3">
        <v>1</v>
      </c>
      <c r="J32" s="38">
        <f t="shared" si="0"/>
        <v>6676</v>
      </c>
    </row>
    <row r="33" spans="1:10" x14ac:dyDescent="0.25">
      <c r="A33" s="1">
        <v>30</v>
      </c>
      <c r="B33" s="36">
        <v>1869</v>
      </c>
      <c r="C33" s="3" t="s">
        <v>31</v>
      </c>
      <c r="D33" s="35">
        <v>25466</v>
      </c>
      <c r="G33" s="3">
        <v>1</v>
      </c>
      <c r="J33" s="38">
        <f t="shared" si="0"/>
        <v>6686</v>
      </c>
    </row>
    <row r="34" spans="1:10" x14ac:dyDescent="0.25">
      <c r="A34" s="1">
        <v>31</v>
      </c>
      <c r="B34" s="36">
        <v>1869</v>
      </c>
      <c r="C34" s="3" t="s">
        <v>33</v>
      </c>
      <c r="D34" s="35">
        <v>25491</v>
      </c>
      <c r="F34" s="3">
        <v>1</v>
      </c>
      <c r="J34" s="38">
        <f t="shared" si="0"/>
        <v>6711</v>
      </c>
    </row>
    <row r="35" spans="1:10" x14ac:dyDescent="0.25">
      <c r="A35" s="1">
        <v>32</v>
      </c>
      <c r="B35" s="3">
        <v>1870</v>
      </c>
      <c r="C35" s="3" t="s">
        <v>67</v>
      </c>
      <c r="D35" s="35">
        <v>25764</v>
      </c>
      <c r="E35" s="3">
        <v>1</v>
      </c>
      <c r="J35" s="38">
        <f t="shared" si="0"/>
        <v>6984</v>
      </c>
    </row>
    <row r="36" spans="1:10" x14ac:dyDescent="0.25">
      <c r="A36" s="1">
        <v>33</v>
      </c>
      <c r="B36" s="3">
        <v>1870</v>
      </c>
      <c r="C36" s="3" t="s">
        <v>33</v>
      </c>
      <c r="D36" s="35">
        <v>25851</v>
      </c>
      <c r="E36" s="3">
        <v>1</v>
      </c>
      <c r="J36" s="38">
        <f t="shared" si="0"/>
        <v>7071</v>
      </c>
    </row>
    <row r="37" spans="1:10" x14ac:dyDescent="0.25">
      <c r="A37" s="1">
        <v>34</v>
      </c>
      <c r="B37" s="3">
        <v>1870</v>
      </c>
      <c r="C37" s="3" t="s">
        <v>33</v>
      </c>
      <c r="D37" s="35">
        <v>25861</v>
      </c>
      <c r="E37" s="3">
        <v>1</v>
      </c>
      <c r="J37" s="38">
        <f t="shared" si="0"/>
        <v>7081</v>
      </c>
    </row>
    <row r="38" spans="1:10" x14ac:dyDescent="0.25">
      <c r="A38" s="1">
        <v>35</v>
      </c>
      <c r="B38" s="36">
        <v>1871</v>
      </c>
      <c r="C38" s="3" t="s">
        <v>26</v>
      </c>
      <c r="D38" s="35">
        <v>26155</v>
      </c>
      <c r="G38" s="3">
        <v>1</v>
      </c>
      <c r="J38" s="38">
        <f t="shared" si="0"/>
        <v>7375</v>
      </c>
    </row>
    <row r="39" spans="1:10" x14ac:dyDescent="0.25">
      <c r="A39" s="1">
        <v>36</v>
      </c>
      <c r="B39" s="36">
        <v>1871</v>
      </c>
      <c r="C39" s="3" t="s">
        <v>26</v>
      </c>
      <c r="D39" s="35">
        <v>26165</v>
      </c>
      <c r="F39" s="3">
        <v>1</v>
      </c>
      <c r="J39" s="38">
        <f t="shared" si="0"/>
        <v>7385</v>
      </c>
    </row>
    <row r="40" spans="1:10" x14ac:dyDescent="0.25">
      <c r="A40" s="1">
        <v>37</v>
      </c>
      <c r="B40" s="36">
        <v>1871</v>
      </c>
      <c r="C40" s="3" t="s">
        <v>31</v>
      </c>
      <c r="D40" s="35">
        <v>26191</v>
      </c>
      <c r="E40" s="3">
        <v>1</v>
      </c>
      <c r="J40" s="38">
        <f t="shared" si="0"/>
        <v>7411</v>
      </c>
    </row>
    <row r="41" spans="1:10" x14ac:dyDescent="0.25">
      <c r="A41" s="1">
        <v>38</v>
      </c>
      <c r="B41" s="3">
        <v>1873</v>
      </c>
      <c r="C41" s="3" t="s">
        <v>31</v>
      </c>
      <c r="D41" s="35">
        <v>26922</v>
      </c>
      <c r="E41" s="3">
        <v>1</v>
      </c>
      <c r="J41" s="38">
        <f t="shared" si="0"/>
        <v>8142</v>
      </c>
    </row>
    <row r="42" spans="1:10" x14ac:dyDescent="0.25">
      <c r="A42" s="1">
        <v>39</v>
      </c>
      <c r="B42" s="3">
        <v>1873</v>
      </c>
      <c r="C42" s="3" t="s">
        <v>33</v>
      </c>
      <c r="D42" s="35">
        <v>26952</v>
      </c>
      <c r="G42" s="3">
        <v>1</v>
      </c>
      <c r="J42" s="38">
        <f t="shared" si="0"/>
        <v>8172</v>
      </c>
    </row>
    <row r="43" spans="1:10" x14ac:dyDescent="0.25">
      <c r="A43" s="1">
        <v>40</v>
      </c>
      <c r="B43" s="36">
        <v>1874</v>
      </c>
      <c r="C43" s="3" t="s">
        <v>31</v>
      </c>
      <c r="D43" s="35">
        <v>27287</v>
      </c>
      <c r="E43" s="3">
        <v>1</v>
      </c>
      <c r="J43" s="38">
        <f t="shared" si="0"/>
        <v>8507</v>
      </c>
    </row>
    <row r="44" spans="1:10" x14ac:dyDescent="0.25">
      <c r="A44" s="1">
        <v>41</v>
      </c>
      <c r="B44" s="3">
        <v>1875</v>
      </c>
      <c r="C44" s="3" t="s">
        <v>31</v>
      </c>
      <c r="D44" s="35">
        <v>27652</v>
      </c>
      <c r="G44" s="3">
        <v>1</v>
      </c>
      <c r="J44" s="38">
        <f t="shared" si="0"/>
        <v>8872</v>
      </c>
    </row>
    <row r="45" spans="1:10" x14ac:dyDescent="0.25">
      <c r="A45" s="1">
        <v>42</v>
      </c>
      <c r="B45" s="36">
        <v>1876</v>
      </c>
      <c r="C45" s="3" t="s">
        <v>31</v>
      </c>
      <c r="D45" s="35">
        <v>28018</v>
      </c>
      <c r="E45" s="3">
        <v>1</v>
      </c>
      <c r="J45" s="38">
        <f t="shared" si="0"/>
        <v>9238</v>
      </c>
    </row>
    <row r="46" spans="1:10" x14ac:dyDescent="0.25">
      <c r="A46" s="1">
        <v>43</v>
      </c>
      <c r="B46" s="36">
        <v>1876</v>
      </c>
      <c r="C46" s="3" t="s">
        <v>33</v>
      </c>
      <c r="D46" s="35">
        <v>28048</v>
      </c>
      <c r="F46" s="3">
        <v>1</v>
      </c>
      <c r="J46" s="38">
        <f t="shared" si="0"/>
        <v>9268</v>
      </c>
    </row>
    <row r="47" spans="1:10" x14ac:dyDescent="0.25">
      <c r="A47" s="1">
        <v>44</v>
      </c>
      <c r="B47" s="3">
        <v>1877</v>
      </c>
      <c r="C47" s="3" t="s">
        <v>31</v>
      </c>
      <c r="D47" s="35">
        <v>28383</v>
      </c>
      <c r="E47" s="3">
        <v>1</v>
      </c>
      <c r="J47" s="38">
        <f t="shared" si="0"/>
        <v>9603</v>
      </c>
    </row>
    <row r="48" spans="1:10" x14ac:dyDescent="0.25">
      <c r="A48" s="1">
        <v>45</v>
      </c>
      <c r="B48" s="3">
        <v>1877</v>
      </c>
      <c r="C48" s="3" t="s">
        <v>33</v>
      </c>
      <c r="D48" s="35">
        <v>28413</v>
      </c>
      <c r="G48" s="3">
        <v>1</v>
      </c>
      <c r="J48" s="38">
        <f t="shared" si="0"/>
        <v>9633</v>
      </c>
    </row>
    <row r="49" spans="1:10" x14ac:dyDescent="0.25">
      <c r="A49" s="1">
        <v>46</v>
      </c>
      <c r="B49" s="36">
        <v>1878</v>
      </c>
      <c r="C49" s="3" t="s">
        <v>31</v>
      </c>
      <c r="D49" s="35">
        <v>28748</v>
      </c>
      <c r="F49" s="3">
        <v>1</v>
      </c>
      <c r="J49" s="38">
        <f t="shared" si="0"/>
        <v>9968</v>
      </c>
    </row>
    <row r="50" spans="1:10" x14ac:dyDescent="0.25">
      <c r="A50" s="1">
        <v>47</v>
      </c>
      <c r="B50" s="36">
        <v>1878</v>
      </c>
      <c r="C50" s="3" t="s">
        <v>33</v>
      </c>
      <c r="D50" s="35">
        <v>28778</v>
      </c>
      <c r="F50" s="3">
        <v>1</v>
      </c>
      <c r="J50" s="38">
        <f t="shared" si="0"/>
        <v>9998</v>
      </c>
    </row>
    <row r="51" spans="1:10" x14ac:dyDescent="0.25">
      <c r="A51" s="1">
        <v>48</v>
      </c>
      <c r="B51" s="3">
        <v>1879</v>
      </c>
      <c r="C51" s="3" t="s">
        <v>26</v>
      </c>
      <c r="D51" s="35">
        <v>29077</v>
      </c>
      <c r="G51" s="3">
        <v>1</v>
      </c>
      <c r="J51" s="38">
        <f t="shared" si="0"/>
        <v>10297</v>
      </c>
    </row>
    <row r="52" spans="1:10" x14ac:dyDescent="0.25">
      <c r="A52" s="1">
        <v>49</v>
      </c>
      <c r="B52" s="3">
        <v>1879</v>
      </c>
      <c r="C52" s="3" t="s">
        <v>26</v>
      </c>
      <c r="D52" s="35">
        <v>29087</v>
      </c>
      <c r="F52" s="3">
        <v>1</v>
      </c>
      <c r="J52" s="38">
        <f t="shared" si="0"/>
        <v>10307</v>
      </c>
    </row>
    <row r="53" spans="1:10" x14ac:dyDescent="0.25">
      <c r="A53" s="1">
        <v>50</v>
      </c>
      <c r="B53" s="3">
        <v>1879</v>
      </c>
      <c r="C53" s="3" t="s">
        <v>31</v>
      </c>
      <c r="D53" s="35">
        <v>29113</v>
      </c>
      <c r="G53" s="3">
        <v>1</v>
      </c>
      <c r="J53" s="38">
        <f t="shared" si="0"/>
        <v>10333</v>
      </c>
    </row>
    <row r="54" spans="1:10" x14ac:dyDescent="0.25">
      <c r="A54" s="1">
        <v>51</v>
      </c>
      <c r="B54" s="36">
        <v>1880</v>
      </c>
      <c r="C54" s="3" t="s">
        <v>26</v>
      </c>
      <c r="D54" s="35">
        <v>29443</v>
      </c>
      <c r="G54" s="3">
        <v>1</v>
      </c>
      <c r="J54" s="38">
        <f t="shared" si="0"/>
        <v>10663</v>
      </c>
    </row>
    <row r="55" spans="1:10" x14ac:dyDescent="0.25">
      <c r="A55" s="1">
        <v>52</v>
      </c>
      <c r="B55" s="36">
        <v>1880</v>
      </c>
      <c r="C55" s="3" t="s">
        <v>26</v>
      </c>
      <c r="D55" s="35">
        <v>29453</v>
      </c>
      <c r="F55" s="3">
        <v>1</v>
      </c>
      <c r="J55" s="38">
        <f t="shared" si="0"/>
        <v>10673</v>
      </c>
    </row>
    <row r="56" spans="1:10" x14ac:dyDescent="0.25">
      <c r="A56" s="1">
        <v>53</v>
      </c>
      <c r="B56" s="36">
        <v>1880</v>
      </c>
      <c r="C56" s="3" t="s">
        <v>31</v>
      </c>
      <c r="D56" s="35">
        <v>29479</v>
      </c>
      <c r="E56" s="3">
        <v>1</v>
      </c>
      <c r="J56" s="38">
        <f t="shared" si="0"/>
        <v>10699</v>
      </c>
    </row>
    <row r="57" spans="1:10" x14ac:dyDescent="0.25">
      <c r="A57" s="1">
        <v>54</v>
      </c>
      <c r="B57" s="36">
        <v>1880</v>
      </c>
      <c r="C57" s="3" t="s">
        <v>33</v>
      </c>
      <c r="D57" s="35">
        <v>29509</v>
      </c>
      <c r="E57" s="3">
        <v>1</v>
      </c>
      <c r="J57" s="38">
        <f t="shared" si="0"/>
        <v>10729</v>
      </c>
    </row>
    <row r="58" spans="1:10" x14ac:dyDescent="0.25">
      <c r="A58" s="1">
        <v>55</v>
      </c>
      <c r="B58" s="3">
        <v>1881</v>
      </c>
      <c r="C58" s="3" t="s">
        <v>26</v>
      </c>
      <c r="D58" s="35">
        <v>29813</v>
      </c>
      <c r="F58" s="3">
        <v>1</v>
      </c>
      <c r="J58" s="38">
        <f t="shared" si="0"/>
        <v>11033</v>
      </c>
    </row>
    <row r="59" spans="1:10" x14ac:dyDescent="0.25">
      <c r="A59" s="1">
        <v>56</v>
      </c>
      <c r="B59" s="3">
        <v>1881</v>
      </c>
      <c r="C59" s="3" t="s">
        <v>31</v>
      </c>
      <c r="D59" s="35">
        <v>29844</v>
      </c>
      <c r="F59" s="3">
        <v>1</v>
      </c>
      <c r="J59" s="38">
        <f t="shared" si="0"/>
        <v>11064</v>
      </c>
    </row>
    <row r="60" spans="1:10" x14ac:dyDescent="0.25">
      <c r="A60" s="1">
        <v>57</v>
      </c>
      <c r="B60" s="36">
        <v>1882</v>
      </c>
      <c r="C60" s="3" t="s">
        <v>31</v>
      </c>
      <c r="D60" s="35">
        <v>30209</v>
      </c>
      <c r="G60" s="3">
        <v>1</v>
      </c>
      <c r="J60" s="38">
        <f t="shared" si="0"/>
        <v>11429</v>
      </c>
    </row>
    <row r="61" spans="1:10" x14ac:dyDescent="0.25">
      <c r="A61" s="1">
        <v>58</v>
      </c>
      <c r="B61" s="36">
        <v>1882</v>
      </c>
      <c r="C61" s="3" t="s">
        <v>33</v>
      </c>
      <c r="D61" s="35">
        <v>30239</v>
      </c>
      <c r="E61" s="3">
        <v>1</v>
      </c>
      <c r="J61" s="38">
        <f t="shared" si="0"/>
        <v>11459</v>
      </c>
    </row>
    <row r="62" spans="1:10" x14ac:dyDescent="0.25">
      <c r="A62" s="1">
        <v>59</v>
      </c>
      <c r="B62" s="3">
        <v>1883</v>
      </c>
      <c r="C62" s="3" t="s">
        <v>31</v>
      </c>
      <c r="D62" s="35">
        <v>30574</v>
      </c>
      <c r="F62" s="3">
        <v>1</v>
      </c>
      <c r="J62" s="38">
        <f t="shared" si="0"/>
        <v>11794</v>
      </c>
    </row>
    <row r="63" spans="1:10" x14ac:dyDescent="0.25">
      <c r="A63" s="1">
        <v>60</v>
      </c>
      <c r="B63" s="36">
        <v>1885</v>
      </c>
      <c r="C63" s="3" t="s">
        <v>26</v>
      </c>
      <c r="D63" s="35">
        <v>31274</v>
      </c>
      <c r="F63" s="3">
        <v>1</v>
      </c>
      <c r="J63" s="38">
        <f t="shared" si="0"/>
        <v>12494</v>
      </c>
    </row>
    <row r="64" spans="1:10" x14ac:dyDescent="0.25">
      <c r="A64" s="1">
        <v>61</v>
      </c>
      <c r="B64" s="3">
        <v>1886</v>
      </c>
      <c r="C64" s="3" t="s">
        <v>23</v>
      </c>
      <c r="D64" s="35">
        <v>31570</v>
      </c>
      <c r="F64" s="3">
        <v>1</v>
      </c>
      <c r="J64" s="38">
        <f t="shared" si="0"/>
        <v>12790</v>
      </c>
    </row>
    <row r="65" spans="1:10" x14ac:dyDescent="0.25">
      <c r="A65" s="1">
        <v>62</v>
      </c>
      <c r="B65" s="3">
        <v>1886</v>
      </c>
      <c r="C65" s="3" t="s">
        <v>23</v>
      </c>
      <c r="D65" s="35">
        <v>31578</v>
      </c>
      <c r="F65" s="3">
        <v>1</v>
      </c>
      <c r="J65" s="38">
        <f t="shared" si="0"/>
        <v>12798</v>
      </c>
    </row>
    <row r="66" spans="1:10" x14ac:dyDescent="0.25">
      <c r="A66" s="1">
        <v>63</v>
      </c>
      <c r="B66" s="3">
        <v>1886</v>
      </c>
      <c r="C66" s="3" t="s">
        <v>23</v>
      </c>
      <c r="D66" s="35">
        <v>31585</v>
      </c>
      <c r="F66" s="3">
        <v>1</v>
      </c>
      <c r="J66" s="38">
        <f t="shared" si="0"/>
        <v>12805</v>
      </c>
    </row>
    <row r="67" spans="1:10" x14ac:dyDescent="0.25">
      <c r="A67" s="1">
        <v>64</v>
      </c>
      <c r="B67" s="3">
        <v>1886</v>
      </c>
      <c r="C67" s="3" t="s">
        <v>67</v>
      </c>
      <c r="D67" s="35">
        <v>31608</v>
      </c>
      <c r="E67" s="3">
        <v>1</v>
      </c>
      <c r="J67" s="38">
        <f t="shared" si="0"/>
        <v>12828</v>
      </c>
    </row>
    <row r="68" spans="1:10" x14ac:dyDescent="0.25">
      <c r="A68" s="1">
        <v>65</v>
      </c>
      <c r="B68" s="3">
        <v>1886</v>
      </c>
      <c r="C68" s="3" t="s">
        <v>26</v>
      </c>
      <c r="D68" s="35">
        <v>31639</v>
      </c>
      <c r="H68" s="3">
        <v>1</v>
      </c>
      <c r="J68" s="38">
        <f t="shared" si="0"/>
        <v>12859</v>
      </c>
    </row>
    <row r="69" spans="1:10" x14ac:dyDescent="0.25">
      <c r="A69" s="1">
        <v>66</v>
      </c>
      <c r="B69" s="3">
        <v>1886</v>
      </c>
      <c r="C69" s="3" t="s">
        <v>31</v>
      </c>
      <c r="D69" s="35">
        <v>31670</v>
      </c>
      <c r="E69" s="3">
        <v>1</v>
      </c>
      <c r="J69" s="38">
        <f t="shared" ref="J69:J132" si="1">D69-$K$3</f>
        <v>12890</v>
      </c>
    </row>
    <row r="70" spans="1:10" x14ac:dyDescent="0.25">
      <c r="A70" s="1">
        <v>67</v>
      </c>
      <c r="B70" s="3">
        <v>1886</v>
      </c>
      <c r="C70" s="3" t="s">
        <v>33</v>
      </c>
      <c r="D70" s="35">
        <v>31700</v>
      </c>
      <c r="G70" s="3">
        <v>1</v>
      </c>
      <c r="J70" s="38">
        <f t="shared" si="1"/>
        <v>12920</v>
      </c>
    </row>
    <row r="71" spans="1:10" x14ac:dyDescent="0.25">
      <c r="A71" s="1">
        <v>68</v>
      </c>
      <c r="B71" s="36">
        <v>1887</v>
      </c>
      <c r="C71" s="3" t="s">
        <v>67</v>
      </c>
      <c r="D71" s="35">
        <v>31973</v>
      </c>
      <c r="E71" s="3">
        <v>1</v>
      </c>
      <c r="J71" s="38">
        <f t="shared" si="1"/>
        <v>13193</v>
      </c>
    </row>
    <row r="72" spans="1:10" x14ac:dyDescent="0.25">
      <c r="A72" s="1">
        <v>69</v>
      </c>
      <c r="B72" s="36">
        <v>1887</v>
      </c>
      <c r="C72" s="3" t="s">
        <v>26</v>
      </c>
      <c r="D72" s="35">
        <v>32004</v>
      </c>
      <c r="E72" s="3">
        <v>1</v>
      </c>
      <c r="J72" s="38">
        <f t="shared" si="1"/>
        <v>13224</v>
      </c>
    </row>
    <row r="73" spans="1:10" x14ac:dyDescent="0.25">
      <c r="A73" s="1">
        <v>70</v>
      </c>
      <c r="B73" s="36">
        <v>1887</v>
      </c>
      <c r="C73" s="3" t="s">
        <v>31</v>
      </c>
      <c r="D73" s="35">
        <v>32035</v>
      </c>
      <c r="E73" s="3">
        <v>1</v>
      </c>
      <c r="J73" s="38">
        <f t="shared" si="1"/>
        <v>13255</v>
      </c>
    </row>
    <row r="74" spans="1:10" x14ac:dyDescent="0.25">
      <c r="A74" s="1">
        <v>71</v>
      </c>
      <c r="B74" s="36">
        <v>1887</v>
      </c>
      <c r="C74" s="3" t="s">
        <v>33</v>
      </c>
      <c r="D74" s="35">
        <v>32065</v>
      </c>
      <c r="E74" s="3">
        <v>1</v>
      </c>
      <c r="J74" s="38">
        <f t="shared" si="1"/>
        <v>13285</v>
      </c>
    </row>
    <row r="75" spans="1:10" x14ac:dyDescent="0.25">
      <c r="A75" s="1">
        <v>72</v>
      </c>
      <c r="B75" s="3">
        <v>1888</v>
      </c>
      <c r="C75" s="3" t="s">
        <v>23</v>
      </c>
      <c r="D75" s="35">
        <v>32309</v>
      </c>
      <c r="E75" s="3">
        <v>1</v>
      </c>
      <c r="J75" s="38">
        <f t="shared" si="1"/>
        <v>13529</v>
      </c>
    </row>
    <row r="76" spans="1:10" x14ac:dyDescent="0.25">
      <c r="A76" s="1">
        <v>73</v>
      </c>
      <c r="B76" s="3">
        <v>1888</v>
      </c>
      <c r="C76" s="3" t="s">
        <v>26</v>
      </c>
      <c r="D76" s="35">
        <v>32370</v>
      </c>
      <c r="G76" s="3">
        <v>1</v>
      </c>
      <c r="J76" s="38">
        <f t="shared" si="1"/>
        <v>13590</v>
      </c>
    </row>
    <row r="77" spans="1:10" x14ac:dyDescent="0.25">
      <c r="A77" s="1">
        <v>74</v>
      </c>
      <c r="B77" s="3">
        <v>1888</v>
      </c>
      <c r="C77" s="3" t="s">
        <v>33</v>
      </c>
      <c r="D77" s="35">
        <v>32431</v>
      </c>
      <c r="F77" s="3">
        <v>1</v>
      </c>
      <c r="J77" s="38">
        <f t="shared" si="1"/>
        <v>13651</v>
      </c>
    </row>
    <row r="78" spans="1:10" x14ac:dyDescent="0.25">
      <c r="A78" s="1">
        <v>75</v>
      </c>
      <c r="B78" s="36">
        <v>1889</v>
      </c>
      <c r="C78" s="3" t="s">
        <v>31</v>
      </c>
      <c r="D78" s="35">
        <v>32766</v>
      </c>
      <c r="E78" s="3">
        <v>1</v>
      </c>
      <c r="J78" s="38">
        <f t="shared" si="1"/>
        <v>13986</v>
      </c>
    </row>
    <row r="79" spans="1:10" x14ac:dyDescent="0.25">
      <c r="A79" s="1">
        <v>76</v>
      </c>
      <c r="B79" s="3">
        <v>1891</v>
      </c>
      <c r="C79" s="3" t="s">
        <v>67</v>
      </c>
      <c r="D79" s="35">
        <v>33434</v>
      </c>
      <c r="E79" s="3">
        <v>1</v>
      </c>
      <c r="J79" s="38">
        <f t="shared" si="1"/>
        <v>14654</v>
      </c>
    </row>
    <row r="80" spans="1:10" x14ac:dyDescent="0.25">
      <c r="A80" s="1">
        <v>77</v>
      </c>
      <c r="B80" s="3">
        <v>1891</v>
      </c>
      <c r="C80" s="3" t="s">
        <v>26</v>
      </c>
      <c r="D80" s="35">
        <v>33465</v>
      </c>
      <c r="E80" s="3">
        <v>1</v>
      </c>
      <c r="J80" s="38">
        <f t="shared" si="1"/>
        <v>14685</v>
      </c>
    </row>
    <row r="81" spans="1:10" x14ac:dyDescent="0.25">
      <c r="A81" s="1">
        <v>78</v>
      </c>
      <c r="B81" s="36">
        <v>1893</v>
      </c>
      <c r="C81" s="3" t="s">
        <v>26</v>
      </c>
      <c r="D81" s="35">
        <v>34191</v>
      </c>
      <c r="E81" s="3">
        <v>1</v>
      </c>
      <c r="J81" s="38">
        <f t="shared" si="1"/>
        <v>15411</v>
      </c>
    </row>
    <row r="82" spans="1:10" x14ac:dyDescent="0.25">
      <c r="A82" s="1">
        <v>79</v>
      </c>
      <c r="B82" s="36">
        <v>1893</v>
      </c>
      <c r="C82" s="3" t="s">
        <v>26</v>
      </c>
      <c r="D82" s="35">
        <v>34201</v>
      </c>
      <c r="G82" s="3">
        <v>1</v>
      </c>
      <c r="J82" s="38">
        <f t="shared" si="1"/>
        <v>15421</v>
      </c>
    </row>
    <row r="83" spans="1:10" x14ac:dyDescent="0.25">
      <c r="A83" s="1">
        <v>80</v>
      </c>
      <c r="B83" s="36">
        <v>1893</v>
      </c>
      <c r="C83" s="3" t="s">
        <v>31</v>
      </c>
      <c r="D83" s="35">
        <v>34227</v>
      </c>
      <c r="F83" s="3">
        <v>1</v>
      </c>
      <c r="J83" s="38">
        <f t="shared" si="1"/>
        <v>15447</v>
      </c>
    </row>
    <row r="84" spans="1:10" x14ac:dyDescent="0.25">
      <c r="A84" s="1">
        <v>81</v>
      </c>
      <c r="B84" s="36">
        <v>1893</v>
      </c>
      <c r="C84" s="3" t="s">
        <v>33</v>
      </c>
      <c r="D84" s="35">
        <v>34252</v>
      </c>
      <c r="H84" s="3">
        <v>1</v>
      </c>
      <c r="J84" s="38">
        <f t="shared" si="1"/>
        <v>15472</v>
      </c>
    </row>
    <row r="85" spans="1:10" x14ac:dyDescent="0.25">
      <c r="A85" s="1">
        <v>82</v>
      </c>
      <c r="B85" s="36">
        <v>1893</v>
      </c>
      <c r="C85" s="3" t="s">
        <v>33</v>
      </c>
      <c r="D85" s="35">
        <v>34262</v>
      </c>
      <c r="G85" s="3">
        <v>1</v>
      </c>
      <c r="J85" s="38">
        <f t="shared" si="1"/>
        <v>15482</v>
      </c>
    </row>
    <row r="86" spans="1:10" x14ac:dyDescent="0.25">
      <c r="A86" s="1">
        <v>83</v>
      </c>
      <c r="B86" s="3">
        <v>1894</v>
      </c>
      <c r="C86" s="3" t="s">
        <v>31</v>
      </c>
      <c r="D86" s="35">
        <v>34592</v>
      </c>
      <c r="F86" s="3">
        <v>1</v>
      </c>
      <c r="J86" s="38">
        <f t="shared" si="1"/>
        <v>15812</v>
      </c>
    </row>
    <row r="87" spans="1:10" x14ac:dyDescent="0.25">
      <c r="A87" s="1">
        <v>84</v>
      </c>
      <c r="B87" s="3">
        <v>1894</v>
      </c>
      <c r="C87" s="3" t="s">
        <v>33</v>
      </c>
      <c r="D87" s="35">
        <v>34622</v>
      </c>
      <c r="G87" s="3">
        <v>1</v>
      </c>
      <c r="J87" s="38">
        <f t="shared" si="1"/>
        <v>15842</v>
      </c>
    </row>
    <row r="88" spans="1:10" x14ac:dyDescent="0.25">
      <c r="A88" s="1">
        <v>85</v>
      </c>
      <c r="B88" s="36">
        <v>1895</v>
      </c>
      <c r="C88" s="3" t="s">
        <v>26</v>
      </c>
      <c r="D88" s="35">
        <v>34926</v>
      </c>
      <c r="E88" s="3">
        <v>1</v>
      </c>
      <c r="J88" s="38">
        <f t="shared" si="1"/>
        <v>16146</v>
      </c>
    </row>
    <row r="89" spans="1:10" x14ac:dyDescent="0.25">
      <c r="A89" s="1">
        <v>86</v>
      </c>
      <c r="B89" s="3">
        <v>1896</v>
      </c>
      <c r="C89" s="3" t="s">
        <v>67</v>
      </c>
      <c r="D89" s="35">
        <v>35261</v>
      </c>
      <c r="F89" s="3">
        <v>1</v>
      </c>
      <c r="J89" s="38">
        <f t="shared" si="1"/>
        <v>16481</v>
      </c>
    </row>
    <row r="90" spans="1:10" x14ac:dyDescent="0.25">
      <c r="A90" s="1">
        <v>87</v>
      </c>
      <c r="B90" s="3">
        <v>1896</v>
      </c>
      <c r="C90" s="3" t="s">
        <v>31</v>
      </c>
      <c r="D90" s="35">
        <v>35318</v>
      </c>
      <c r="E90" s="3">
        <v>1</v>
      </c>
      <c r="J90" s="38">
        <f t="shared" si="1"/>
        <v>16538</v>
      </c>
    </row>
    <row r="91" spans="1:10" x14ac:dyDescent="0.25">
      <c r="A91" s="1">
        <v>88</v>
      </c>
      <c r="B91" s="3">
        <v>1896</v>
      </c>
      <c r="C91" s="3" t="s">
        <v>31</v>
      </c>
      <c r="D91" s="35">
        <v>35328</v>
      </c>
      <c r="G91" s="3">
        <v>1</v>
      </c>
      <c r="J91" s="38">
        <f t="shared" si="1"/>
        <v>16548</v>
      </c>
    </row>
    <row r="92" spans="1:10" x14ac:dyDescent="0.25">
      <c r="A92" s="1">
        <v>89</v>
      </c>
      <c r="B92" s="36">
        <v>1897</v>
      </c>
      <c r="C92" s="3" t="s">
        <v>31</v>
      </c>
      <c r="D92" s="35">
        <v>35688</v>
      </c>
      <c r="E92" s="3">
        <v>1</v>
      </c>
      <c r="J92" s="38">
        <f t="shared" si="1"/>
        <v>16908</v>
      </c>
    </row>
    <row r="93" spans="1:10" x14ac:dyDescent="0.25">
      <c r="A93" s="1">
        <v>90</v>
      </c>
      <c r="B93" s="3">
        <v>1898</v>
      </c>
      <c r="C93" s="3" t="s">
        <v>26</v>
      </c>
      <c r="D93" s="35">
        <v>36017</v>
      </c>
      <c r="E93" s="3">
        <v>1</v>
      </c>
      <c r="J93" s="38">
        <f t="shared" si="1"/>
        <v>17237</v>
      </c>
    </row>
    <row r="94" spans="1:10" x14ac:dyDescent="0.25">
      <c r="A94" s="1">
        <v>91</v>
      </c>
      <c r="B94" s="3">
        <v>1898</v>
      </c>
      <c r="C94" s="3" t="s">
        <v>26</v>
      </c>
      <c r="D94" s="35">
        <v>36027</v>
      </c>
      <c r="E94" s="3">
        <v>1</v>
      </c>
      <c r="J94" s="38">
        <f t="shared" si="1"/>
        <v>17247</v>
      </c>
    </row>
    <row r="95" spans="1:10" x14ac:dyDescent="0.25">
      <c r="A95" s="1">
        <v>92</v>
      </c>
      <c r="B95" s="3">
        <v>1898</v>
      </c>
      <c r="C95" s="3" t="s">
        <v>33</v>
      </c>
      <c r="D95" s="35">
        <v>36083</v>
      </c>
      <c r="H95" s="3">
        <v>1</v>
      </c>
      <c r="J95" s="38">
        <f t="shared" si="1"/>
        <v>17303</v>
      </c>
    </row>
    <row r="96" spans="1:10" x14ac:dyDescent="0.25">
      <c r="A96" s="1">
        <v>93</v>
      </c>
      <c r="B96" s="36">
        <v>1899</v>
      </c>
      <c r="C96" s="3" t="s">
        <v>26</v>
      </c>
      <c r="D96" s="35">
        <v>36382</v>
      </c>
      <c r="F96" s="3">
        <v>1</v>
      </c>
      <c r="J96" s="38">
        <f t="shared" si="1"/>
        <v>17602</v>
      </c>
    </row>
    <row r="97" spans="1:10" x14ac:dyDescent="0.25">
      <c r="A97" s="1">
        <v>94</v>
      </c>
      <c r="B97" s="36">
        <v>1899</v>
      </c>
      <c r="C97" s="3" t="s">
        <v>26</v>
      </c>
      <c r="D97" s="35">
        <v>36392</v>
      </c>
      <c r="G97" s="3">
        <v>1</v>
      </c>
      <c r="J97" s="38">
        <f t="shared" si="1"/>
        <v>17612</v>
      </c>
    </row>
    <row r="98" spans="1:10" x14ac:dyDescent="0.25">
      <c r="A98" s="1">
        <v>95</v>
      </c>
      <c r="B98" s="36">
        <v>1899</v>
      </c>
      <c r="C98" s="3" t="s">
        <v>33</v>
      </c>
      <c r="D98" s="35">
        <v>36448</v>
      </c>
      <c r="F98" s="3">
        <v>1</v>
      </c>
      <c r="J98" s="38">
        <f t="shared" si="1"/>
        <v>17668</v>
      </c>
    </row>
    <row r="99" spans="1:10" x14ac:dyDescent="0.25">
      <c r="A99" s="1">
        <v>96</v>
      </c>
      <c r="B99" s="3">
        <v>1900</v>
      </c>
      <c r="C99" s="3" t="s">
        <v>31</v>
      </c>
      <c r="D99" s="35">
        <v>36784</v>
      </c>
      <c r="H99" s="3">
        <v>1</v>
      </c>
      <c r="J99" s="38">
        <f t="shared" si="1"/>
        <v>18004</v>
      </c>
    </row>
    <row r="100" spans="1:10" x14ac:dyDescent="0.25">
      <c r="A100" s="1">
        <v>97</v>
      </c>
      <c r="B100" s="36">
        <v>1901</v>
      </c>
      <c r="C100" s="3" t="s">
        <v>67</v>
      </c>
      <c r="D100" s="35">
        <v>37087</v>
      </c>
      <c r="E100" s="3">
        <v>1</v>
      </c>
      <c r="J100" s="38">
        <f t="shared" si="1"/>
        <v>18307</v>
      </c>
    </row>
    <row r="101" spans="1:10" x14ac:dyDescent="0.25">
      <c r="A101" s="1">
        <v>98</v>
      </c>
      <c r="B101" s="36">
        <v>1901</v>
      </c>
      <c r="C101" s="3" t="s">
        <v>26</v>
      </c>
      <c r="D101" s="35">
        <v>37118</v>
      </c>
      <c r="E101" s="3">
        <v>1</v>
      </c>
      <c r="J101" s="38">
        <f t="shared" si="1"/>
        <v>18338</v>
      </c>
    </row>
    <row r="102" spans="1:10" x14ac:dyDescent="0.25">
      <c r="A102" s="1">
        <v>99</v>
      </c>
      <c r="B102" s="3">
        <v>1903</v>
      </c>
      <c r="C102" s="3" t="s">
        <v>31</v>
      </c>
      <c r="D102" s="35">
        <v>37874</v>
      </c>
      <c r="E102" s="3">
        <v>1</v>
      </c>
      <c r="J102" s="38">
        <f t="shared" si="1"/>
        <v>19094</v>
      </c>
    </row>
    <row r="103" spans="1:10" x14ac:dyDescent="0.25">
      <c r="A103" s="1">
        <v>100</v>
      </c>
      <c r="B103" s="3">
        <v>1903</v>
      </c>
      <c r="C103" s="3" t="s">
        <v>31</v>
      </c>
      <c r="D103" s="35">
        <v>37884</v>
      </c>
      <c r="E103" s="3">
        <v>1</v>
      </c>
      <c r="J103" s="38">
        <f t="shared" si="1"/>
        <v>19104</v>
      </c>
    </row>
    <row r="104" spans="1:10" x14ac:dyDescent="0.25">
      <c r="A104" s="1">
        <v>101</v>
      </c>
      <c r="B104" s="36">
        <v>1904</v>
      </c>
      <c r="C104" s="3" t="s">
        <v>31</v>
      </c>
      <c r="D104" s="35">
        <v>38245</v>
      </c>
      <c r="E104" s="3">
        <v>1</v>
      </c>
      <c r="J104" s="38">
        <f t="shared" si="1"/>
        <v>19465</v>
      </c>
    </row>
    <row r="105" spans="1:10" x14ac:dyDescent="0.25">
      <c r="A105" s="1">
        <v>102</v>
      </c>
      <c r="B105" s="36">
        <v>1904</v>
      </c>
      <c r="C105" s="3" t="s">
        <v>33</v>
      </c>
      <c r="D105" s="35">
        <v>38275</v>
      </c>
      <c r="E105" s="3">
        <v>1</v>
      </c>
      <c r="J105" s="38">
        <f t="shared" si="1"/>
        <v>19495</v>
      </c>
    </row>
    <row r="106" spans="1:10" x14ac:dyDescent="0.25">
      <c r="A106" s="1">
        <v>103</v>
      </c>
      <c r="B106" s="3">
        <v>1906</v>
      </c>
      <c r="C106" s="3" t="s">
        <v>23</v>
      </c>
      <c r="D106" s="35">
        <v>38883</v>
      </c>
      <c r="E106" s="3">
        <v>1</v>
      </c>
      <c r="J106" s="38">
        <f t="shared" si="1"/>
        <v>20103</v>
      </c>
    </row>
    <row r="107" spans="1:10" x14ac:dyDescent="0.25">
      <c r="A107" s="1">
        <v>104</v>
      </c>
      <c r="B107" s="3">
        <v>1906</v>
      </c>
      <c r="C107" s="3" t="s">
        <v>31</v>
      </c>
      <c r="D107" s="35">
        <v>38970</v>
      </c>
      <c r="E107" s="3">
        <v>1</v>
      </c>
      <c r="J107" s="38">
        <f t="shared" si="1"/>
        <v>20190</v>
      </c>
    </row>
    <row r="108" spans="1:10" x14ac:dyDescent="0.25">
      <c r="A108" s="1">
        <v>105</v>
      </c>
      <c r="B108" s="3">
        <v>1906</v>
      </c>
      <c r="C108" s="3" t="s">
        <v>31</v>
      </c>
      <c r="D108" s="35">
        <v>38980</v>
      </c>
      <c r="F108" s="3">
        <v>1</v>
      </c>
      <c r="J108" s="38">
        <f t="shared" si="1"/>
        <v>20200</v>
      </c>
    </row>
    <row r="109" spans="1:10" x14ac:dyDescent="0.25">
      <c r="A109" s="1">
        <v>106</v>
      </c>
      <c r="B109" s="3">
        <v>1906</v>
      </c>
      <c r="C109" s="3" t="s">
        <v>33</v>
      </c>
      <c r="D109" s="35">
        <v>39005</v>
      </c>
      <c r="G109" s="3">
        <v>1</v>
      </c>
      <c r="J109" s="38">
        <f t="shared" si="1"/>
        <v>20225</v>
      </c>
    </row>
    <row r="110" spans="1:10" x14ac:dyDescent="0.25">
      <c r="A110" s="1">
        <v>107</v>
      </c>
      <c r="B110" s="36">
        <v>1908</v>
      </c>
      <c r="C110" s="3" t="s">
        <v>67</v>
      </c>
      <c r="D110" s="35">
        <v>39644</v>
      </c>
      <c r="E110" s="3">
        <v>1</v>
      </c>
      <c r="J110" s="38">
        <f t="shared" si="1"/>
        <v>20864</v>
      </c>
    </row>
    <row r="111" spans="1:10" x14ac:dyDescent="0.25">
      <c r="A111" s="1">
        <v>108</v>
      </c>
      <c r="B111" s="3">
        <v>1909</v>
      </c>
      <c r="C111" s="3" t="s">
        <v>23</v>
      </c>
      <c r="D111" s="35">
        <v>39979</v>
      </c>
      <c r="F111" s="3">
        <v>1</v>
      </c>
      <c r="J111" s="38">
        <f t="shared" si="1"/>
        <v>21199</v>
      </c>
    </row>
    <row r="112" spans="1:10" x14ac:dyDescent="0.25">
      <c r="A112" s="1">
        <v>109</v>
      </c>
      <c r="B112" s="3">
        <v>1909</v>
      </c>
      <c r="C112" s="3" t="s">
        <v>67</v>
      </c>
      <c r="D112" s="35">
        <v>40009</v>
      </c>
      <c r="G112" s="3">
        <v>1</v>
      </c>
      <c r="J112" s="38">
        <f t="shared" si="1"/>
        <v>21229</v>
      </c>
    </row>
    <row r="113" spans="1:10" x14ac:dyDescent="0.25">
      <c r="A113" s="1">
        <v>110</v>
      </c>
      <c r="B113" s="3">
        <v>1909</v>
      </c>
      <c r="C113" s="3" t="s">
        <v>26</v>
      </c>
      <c r="D113" s="35">
        <v>40040</v>
      </c>
      <c r="E113" s="3">
        <v>1</v>
      </c>
      <c r="J113" s="38">
        <f t="shared" si="1"/>
        <v>21260</v>
      </c>
    </row>
    <row r="114" spans="1:10" x14ac:dyDescent="0.25">
      <c r="A114" s="1">
        <v>111</v>
      </c>
      <c r="B114" s="3">
        <v>1909</v>
      </c>
      <c r="C114" s="3" t="s">
        <v>31</v>
      </c>
      <c r="D114" s="35">
        <v>40071</v>
      </c>
      <c r="G114" s="3">
        <v>1</v>
      </c>
      <c r="J114" s="38">
        <f t="shared" si="1"/>
        <v>21291</v>
      </c>
    </row>
    <row r="115" spans="1:10" x14ac:dyDescent="0.25">
      <c r="A115" s="1">
        <v>112</v>
      </c>
      <c r="B115" s="3">
        <v>1909</v>
      </c>
      <c r="C115" s="3" t="s">
        <v>33</v>
      </c>
      <c r="D115" s="35">
        <v>40101</v>
      </c>
      <c r="G115" s="3">
        <v>1</v>
      </c>
      <c r="J115" s="38">
        <f t="shared" si="1"/>
        <v>21321</v>
      </c>
    </row>
    <row r="116" spans="1:10" x14ac:dyDescent="0.25">
      <c r="A116" s="1">
        <v>113</v>
      </c>
      <c r="B116" s="36">
        <v>1910</v>
      </c>
      <c r="C116" s="3" t="s">
        <v>31</v>
      </c>
      <c r="D116" s="35">
        <v>40436</v>
      </c>
      <c r="F116" s="3">
        <v>1</v>
      </c>
      <c r="J116" s="38">
        <f t="shared" si="1"/>
        <v>21656</v>
      </c>
    </row>
    <row r="117" spans="1:10" x14ac:dyDescent="0.25">
      <c r="A117" s="1">
        <v>114</v>
      </c>
      <c r="B117" s="36">
        <v>1910</v>
      </c>
      <c r="C117" s="3" t="s">
        <v>33</v>
      </c>
      <c r="D117" s="35">
        <v>40466</v>
      </c>
      <c r="F117" s="3">
        <v>1</v>
      </c>
      <c r="J117" s="38">
        <f t="shared" si="1"/>
        <v>21686</v>
      </c>
    </row>
    <row r="118" spans="1:10" x14ac:dyDescent="0.25">
      <c r="A118" s="1">
        <v>115</v>
      </c>
      <c r="B118" s="3">
        <v>1911</v>
      </c>
      <c r="C118" s="3" t="s">
        <v>26</v>
      </c>
      <c r="D118" s="35">
        <v>40765</v>
      </c>
      <c r="E118" s="3">
        <v>1</v>
      </c>
      <c r="J118" s="38">
        <f t="shared" si="1"/>
        <v>21985</v>
      </c>
    </row>
    <row r="119" spans="1:10" x14ac:dyDescent="0.25">
      <c r="A119" s="1">
        <v>116</v>
      </c>
      <c r="B119" s="3">
        <v>1911</v>
      </c>
      <c r="C119" s="3" t="s">
        <v>26</v>
      </c>
      <c r="D119" s="35">
        <v>40775</v>
      </c>
      <c r="F119" s="3">
        <v>1</v>
      </c>
      <c r="J119" s="38">
        <f t="shared" si="1"/>
        <v>21995</v>
      </c>
    </row>
    <row r="120" spans="1:10" x14ac:dyDescent="0.25">
      <c r="A120" s="1">
        <v>117</v>
      </c>
      <c r="B120" s="36">
        <v>1912</v>
      </c>
      <c r="C120" s="3" t="s">
        <v>31</v>
      </c>
      <c r="D120" s="35">
        <v>41167</v>
      </c>
      <c r="E120" s="3">
        <v>1</v>
      </c>
      <c r="J120" s="38">
        <f t="shared" si="1"/>
        <v>22387</v>
      </c>
    </row>
    <row r="121" spans="1:10" x14ac:dyDescent="0.25">
      <c r="A121" s="1">
        <v>118</v>
      </c>
      <c r="B121" s="36">
        <v>1912</v>
      </c>
      <c r="C121" s="3" t="s">
        <v>33</v>
      </c>
      <c r="D121" s="35">
        <v>41197</v>
      </c>
      <c r="F121" s="3">
        <v>1</v>
      </c>
      <c r="J121" s="38">
        <f t="shared" si="1"/>
        <v>22417</v>
      </c>
    </row>
    <row r="122" spans="1:10" x14ac:dyDescent="0.25">
      <c r="A122" s="1">
        <v>119</v>
      </c>
      <c r="B122" s="3">
        <v>1913</v>
      </c>
      <c r="C122" s="3" t="s">
        <v>23</v>
      </c>
      <c r="D122" s="35">
        <v>41440</v>
      </c>
      <c r="E122" s="3">
        <v>1</v>
      </c>
      <c r="J122" s="38">
        <f t="shared" si="1"/>
        <v>22660</v>
      </c>
    </row>
    <row r="123" spans="1:10" x14ac:dyDescent="0.25">
      <c r="A123" s="1">
        <v>120</v>
      </c>
      <c r="B123" s="3">
        <v>1913</v>
      </c>
      <c r="C123" s="3" t="s">
        <v>31</v>
      </c>
      <c r="D123" s="35">
        <v>41532</v>
      </c>
      <c r="E123" s="3">
        <v>1</v>
      </c>
      <c r="J123" s="38">
        <f t="shared" si="1"/>
        <v>22752</v>
      </c>
    </row>
    <row r="124" spans="1:10" x14ac:dyDescent="0.25">
      <c r="A124" s="1">
        <v>121</v>
      </c>
      <c r="B124" s="3">
        <v>1913</v>
      </c>
      <c r="C124" s="3" t="s">
        <v>33</v>
      </c>
      <c r="D124" s="35">
        <v>41562</v>
      </c>
      <c r="E124" s="3">
        <v>1</v>
      </c>
      <c r="J124" s="38">
        <f t="shared" si="1"/>
        <v>22782</v>
      </c>
    </row>
    <row r="125" spans="1:10" x14ac:dyDescent="0.25">
      <c r="A125" s="1">
        <v>122</v>
      </c>
      <c r="B125" s="36">
        <v>1915</v>
      </c>
      <c r="C125" s="3" t="s">
        <v>26</v>
      </c>
      <c r="D125" s="35">
        <v>42226</v>
      </c>
      <c r="E125" s="3">
        <v>1</v>
      </c>
      <c r="J125" s="38">
        <f t="shared" si="1"/>
        <v>23446</v>
      </c>
    </row>
    <row r="126" spans="1:10" x14ac:dyDescent="0.25">
      <c r="A126" s="1">
        <v>123</v>
      </c>
      <c r="B126" s="36">
        <v>1915</v>
      </c>
      <c r="C126" s="3" t="s">
        <v>26</v>
      </c>
      <c r="D126" s="35">
        <v>42236</v>
      </c>
      <c r="H126" s="3">
        <v>1</v>
      </c>
      <c r="J126" s="38">
        <f t="shared" si="1"/>
        <v>23456</v>
      </c>
    </row>
    <row r="127" spans="1:10" x14ac:dyDescent="0.25">
      <c r="A127" s="1">
        <v>124</v>
      </c>
      <c r="B127" s="36">
        <v>1915</v>
      </c>
      <c r="C127" s="3" t="s">
        <v>31</v>
      </c>
      <c r="D127" s="35">
        <v>42257</v>
      </c>
      <c r="E127" s="3">
        <v>1</v>
      </c>
      <c r="J127" s="38">
        <f t="shared" si="1"/>
        <v>23477</v>
      </c>
    </row>
    <row r="128" spans="1:10" x14ac:dyDescent="0.25">
      <c r="A128" s="1">
        <v>125</v>
      </c>
      <c r="B128" s="36">
        <v>1915</v>
      </c>
      <c r="C128" s="3" t="s">
        <v>31</v>
      </c>
      <c r="D128" s="35">
        <v>42267</v>
      </c>
      <c r="G128" s="3">
        <v>1</v>
      </c>
      <c r="J128" s="38">
        <f t="shared" si="1"/>
        <v>23487</v>
      </c>
    </row>
    <row r="129" spans="1:10" x14ac:dyDescent="0.25">
      <c r="A129" s="1">
        <v>126</v>
      </c>
      <c r="B129" s="3">
        <v>1916</v>
      </c>
      <c r="C129" s="3" t="s">
        <v>67</v>
      </c>
      <c r="D129" s="35">
        <v>42561</v>
      </c>
      <c r="G129" s="3">
        <v>1</v>
      </c>
      <c r="J129" s="38">
        <f t="shared" si="1"/>
        <v>23781</v>
      </c>
    </row>
    <row r="130" spans="1:10" x14ac:dyDescent="0.25">
      <c r="A130" s="1">
        <v>127</v>
      </c>
      <c r="B130" s="3">
        <v>1916</v>
      </c>
      <c r="C130" s="3" t="s">
        <v>67</v>
      </c>
      <c r="D130" s="35">
        <v>42571</v>
      </c>
      <c r="F130" s="3">
        <v>1</v>
      </c>
      <c r="J130" s="38">
        <f t="shared" si="1"/>
        <v>23791</v>
      </c>
    </row>
    <row r="131" spans="1:10" x14ac:dyDescent="0.25">
      <c r="A131" s="1">
        <v>128</v>
      </c>
      <c r="B131" s="3">
        <v>1916</v>
      </c>
      <c r="C131" s="3" t="s">
        <v>26</v>
      </c>
      <c r="D131" s="35">
        <v>42597</v>
      </c>
      <c r="H131" s="3">
        <v>1</v>
      </c>
      <c r="J131" s="38">
        <f t="shared" si="1"/>
        <v>23817</v>
      </c>
    </row>
    <row r="132" spans="1:10" x14ac:dyDescent="0.25">
      <c r="A132" s="1">
        <v>129</v>
      </c>
      <c r="B132" s="3">
        <v>1916</v>
      </c>
      <c r="C132" s="3" t="s">
        <v>33</v>
      </c>
      <c r="D132" s="35">
        <v>42658</v>
      </c>
      <c r="F132" s="3">
        <v>1</v>
      </c>
      <c r="J132" s="38">
        <f t="shared" si="1"/>
        <v>23878</v>
      </c>
    </row>
    <row r="133" spans="1:10" x14ac:dyDescent="0.25">
      <c r="A133" s="1">
        <v>130</v>
      </c>
      <c r="B133" s="36">
        <v>1917</v>
      </c>
      <c r="C133" s="3" t="s">
        <v>31</v>
      </c>
      <c r="D133" s="35">
        <v>42993</v>
      </c>
      <c r="G133" s="3">
        <v>1</v>
      </c>
      <c r="J133" s="38">
        <f t="shared" ref="J133:J173" si="2">D133-$K$3</f>
        <v>24213</v>
      </c>
    </row>
    <row r="134" spans="1:10" x14ac:dyDescent="0.25">
      <c r="A134" s="1">
        <v>131</v>
      </c>
      <c r="B134" s="3">
        <v>1918</v>
      </c>
      <c r="C134" s="3" t="s">
        <v>26</v>
      </c>
      <c r="D134" s="35">
        <v>43322</v>
      </c>
      <c r="G134" s="3">
        <v>1</v>
      </c>
      <c r="J134" s="38">
        <f t="shared" si="2"/>
        <v>24542</v>
      </c>
    </row>
    <row r="135" spans="1:10" x14ac:dyDescent="0.25">
      <c r="A135" s="1">
        <v>132</v>
      </c>
      <c r="B135" s="3">
        <v>1918</v>
      </c>
      <c r="C135" s="3" t="s">
        <v>26</v>
      </c>
      <c r="D135" s="35">
        <v>43332</v>
      </c>
      <c r="E135" s="3">
        <v>1</v>
      </c>
      <c r="J135" s="38">
        <f t="shared" si="2"/>
        <v>24552</v>
      </c>
    </row>
    <row r="136" spans="1:10" x14ac:dyDescent="0.25">
      <c r="A136" s="1">
        <v>133</v>
      </c>
      <c r="B136" s="36">
        <v>1919</v>
      </c>
      <c r="C136" s="3" t="s">
        <v>31</v>
      </c>
      <c r="D136" s="35">
        <v>44089</v>
      </c>
      <c r="H136" s="3">
        <v>1</v>
      </c>
      <c r="J136" s="38">
        <f t="shared" si="2"/>
        <v>25309</v>
      </c>
    </row>
    <row r="137" spans="1:10" x14ac:dyDescent="0.25">
      <c r="A137" s="1">
        <v>134</v>
      </c>
      <c r="B137" s="3">
        <v>1920</v>
      </c>
      <c r="C137" s="3" t="s">
        <v>31</v>
      </c>
      <c r="D137" s="35">
        <v>44089</v>
      </c>
      <c r="F137" s="3">
        <v>1</v>
      </c>
      <c r="J137" s="38">
        <f t="shared" si="2"/>
        <v>25309</v>
      </c>
    </row>
    <row r="138" spans="1:10" x14ac:dyDescent="0.25">
      <c r="A138" s="1">
        <v>135</v>
      </c>
      <c r="B138" s="36">
        <v>1921</v>
      </c>
      <c r="C138" s="3" t="s">
        <v>23</v>
      </c>
      <c r="D138" s="35">
        <v>44362</v>
      </c>
      <c r="E138" s="3">
        <v>1</v>
      </c>
      <c r="J138" s="38">
        <f t="shared" si="2"/>
        <v>25582</v>
      </c>
    </row>
    <row r="139" spans="1:10" x14ac:dyDescent="0.25">
      <c r="A139" s="1">
        <v>136</v>
      </c>
      <c r="B139" s="36">
        <v>1921</v>
      </c>
      <c r="C139" s="3" t="s">
        <v>33</v>
      </c>
      <c r="D139" s="35">
        <v>44484</v>
      </c>
      <c r="G139" s="3">
        <v>1</v>
      </c>
      <c r="J139" s="38">
        <f t="shared" si="2"/>
        <v>25704</v>
      </c>
    </row>
    <row r="140" spans="1:10" x14ac:dyDescent="0.25">
      <c r="A140" s="1">
        <v>137</v>
      </c>
      <c r="B140" s="3">
        <v>1923</v>
      </c>
      <c r="C140" s="3" t="s">
        <v>33</v>
      </c>
      <c r="D140" s="35">
        <v>45214</v>
      </c>
      <c r="E140" s="3">
        <v>1</v>
      </c>
      <c r="J140" s="38">
        <f t="shared" si="2"/>
        <v>26434</v>
      </c>
    </row>
    <row r="141" spans="1:10" x14ac:dyDescent="0.25">
      <c r="A141" s="1">
        <v>138</v>
      </c>
      <c r="B141" s="36">
        <v>1924</v>
      </c>
      <c r="C141" s="3" t="s">
        <v>26</v>
      </c>
      <c r="D141" s="35">
        <v>45519</v>
      </c>
      <c r="E141" s="3">
        <v>1</v>
      </c>
      <c r="J141" s="38">
        <f t="shared" si="2"/>
        <v>26739</v>
      </c>
    </row>
    <row r="142" spans="1:10" x14ac:dyDescent="0.25">
      <c r="A142" s="1">
        <v>139</v>
      </c>
      <c r="B142" s="36">
        <v>1924</v>
      </c>
      <c r="C142" s="3" t="s">
        <v>31</v>
      </c>
      <c r="D142" s="35">
        <v>45550</v>
      </c>
      <c r="E142" s="3">
        <v>1</v>
      </c>
      <c r="J142" s="38">
        <f t="shared" si="2"/>
        <v>26770</v>
      </c>
    </row>
    <row r="143" spans="1:10" x14ac:dyDescent="0.25">
      <c r="A143" s="1">
        <v>140</v>
      </c>
      <c r="B143" s="36">
        <v>1924</v>
      </c>
      <c r="C143" s="3" t="s">
        <v>33</v>
      </c>
      <c r="D143" s="35">
        <v>45580</v>
      </c>
      <c r="E143" s="3">
        <v>1</v>
      </c>
      <c r="J143" s="38">
        <f t="shared" si="2"/>
        <v>26800</v>
      </c>
    </row>
    <row r="144" spans="1:10" x14ac:dyDescent="0.25">
      <c r="A144" s="1">
        <v>141</v>
      </c>
      <c r="B144" s="3">
        <v>1926</v>
      </c>
      <c r="C144" s="3" t="s">
        <v>67</v>
      </c>
      <c r="D144" s="35">
        <v>46218</v>
      </c>
      <c r="F144" s="3">
        <v>1</v>
      </c>
      <c r="J144" s="38">
        <f t="shared" si="2"/>
        <v>27438</v>
      </c>
    </row>
    <row r="145" spans="1:10" x14ac:dyDescent="0.25">
      <c r="A145" s="1">
        <v>142</v>
      </c>
      <c r="B145" s="3">
        <v>1926</v>
      </c>
      <c r="C145" s="3" t="s">
        <v>26</v>
      </c>
      <c r="D145" s="35">
        <v>46249</v>
      </c>
      <c r="G145" s="3">
        <v>1</v>
      </c>
      <c r="J145" s="38">
        <f t="shared" si="2"/>
        <v>27469</v>
      </c>
    </row>
    <row r="146" spans="1:10" x14ac:dyDescent="0.25">
      <c r="A146" s="1">
        <v>143</v>
      </c>
      <c r="B146" s="3">
        <v>1926</v>
      </c>
      <c r="C146" s="3" t="s">
        <v>31</v>
      </c>
      <c r="D146" s="35">
        <v>46280</v>
      </c>
      <c r="H146" s="3">
        <v>1</v>
      </c>
      <c r="J146" s="38">
        <f t="shared" si="2"/>
        <v>27500</v>
      </c>
    </row>
    <row r="147" spans="1:10" x14ac:dyDescent="0.25">
      <c r="A147" s="1">
        <v>144</v>
      </c>
      <c r="B147" s="3">
        <v>1926</v>
      </c>
      <c r="C147" s="3" t="s">
        <v>33</v>
      </c>
      <c r="D147" s="35">
        <v>46310</v>
      </c>
      <c r="E147" s="3">
        <v>1</v>
      </c>
      <c r="J147" s="38">
        <f t="shared" si="2"/>
        <v>27530</v>
      </c>
    </row>
    <row r="148" spans="1:10" x14ac:dyDescent="0.25">
      <c r="A148" s="1">
        <v>145</v>
      </c>
      <c r="B148" s="36">
        <v>1928</v>
      </c>
      <c r="C148" s="3" t="s">
        <v>26</v>
      </c>
      <c r="D148" s="35">
        <v>46980</v>
      </c>
      <c r="F148" s="3">
        <v>1</v>
      </c>
      <c r="J148" s="38">
        <f t="shared" si="2"/>
        <v>28200</v>
      </c>
    </row>
    <row r="149" spans="1:10" x14ac:dyDescent="0.25">
      <c r="A149" s="1">
        <v>146</v>
      </c>
      <c r="B149" s="36">
        <v>1928</v>
      </c>
      <c r="C149" s="3" t="s">
        <v>31</v>
      </c>
      <c r="D149" s="35">
        <v>47011</v>
      </c>
      <c r="H149" s="3">
        <v>1</v>
      </c>
      <c r="J149" s="38">
        <f t="shared" si="2"/>
        <v>28231</v>
      </c>
    </row>
    <row r="150" spans="1:10" x14ac:dyDescent="0.25">
      <c r="A150" s="1">
        <v>147</v>
      </c>
      <c r="B150" s="3">
        <v>1929</v>
      </c>
      <c r="C150" s="3" t="s">
        <v>23</v>
      </c>
      <c r="D150" s="35">
        <v>47284</v>
      </c>
      <c r="E150" s="3">
        <v>1</v>
      </c>
      <c r="J150" s="38">
        <f t="shared" si="2"/>
        <v>28504</v>
      </c>
    </row>
    <row r="151" spans="1:10" x14ac:dyDescent="0.25">
      <c r="A151" s="1">
        <v>148</v>
      </c>
      <c r="B151" s="3">
        <v>1929</v>
      </c>
      <c r="C151" s="3" t="s">
        <v>173</v>
      </c>
      <c r="D151" s="35">
        <v>47391</v>
      </c>
      <c r="G151" s="3">
        <v>1</v>
      </c>
      <c r="J151" s="38">
        <f t="shared" si="2"/>
        <v>28611</v>
      </c>
    </row>
    <row r="152" spans="1:10" x14ac:dyDescent="0.25">
      <c r="A152" s="1">
        <v>149</v>
      </c>
      <c r="B152" s="36">
        <v>1932</v>
      </c>
      <c r="C152" s="3" t="s">
        <v>26</v>
      </c>
      <c r="D152" s="35">
        <v>48441</v>
      </c>
      <c r="H152" s="3">
        <v>1</v>
      </c>
      <c r="J152" s="38">
        <f t="shared" si="2"/>
        <v>29661</v>
      </c>
    </row>
    <row r="153" spans="1:10" x14ac:dyDescent="0.25">
      <c r="A153" s="1">
        <v>150</v>
      </c>
      <c r="B153" s="36">
        <v>1932</v>
      </c>
      <c r="C153" s="3" t="s">
        <v>31</v>
      </c>
      <c r="D153" s="35">
        <v>48472</v>
      </c>
      <c r="E153" s="3">
        <v>1</v>
      </c>
      <c r="J153" s="38">
        <f t="shared" si="2"/>
        <v>29692</v>
      </c>
    </row>
    <row r="154" spans="1:10" x14ac:dyDescent="0.25">
      <c r="A154" s="1">
        <v>151</v>
      </c>
      <c r="B154" s="3">
        <v>1933</v>
      </c>
      <c r="C154" s="3" t="s">
        <v>178</v>
      </c>
      <c r="D154" s="35">
        <v>48790</v>
      </c>
      <c r="E154" s="3">
        <v>1</v>
      </c>
      <c r="J154" s="38">
        <f t="shared" si="2"/>
        <v>30010</v>
      </c>
    </row>
    <row r="155" spans="1:10" x14ac:dyDescent="0.25">
      <c r="A155" s="1">
        <v>152</v>
      </c>
      <c r="B155" s="3">
        <v>1933</v>
      </c>
      <c r="C155" s="3" t="s">
        <v>26</v>
      </c>
      <c r="D155" s="35">
        <v>48806</v>
      </c>
      <c r="E155" s="3">
        <v>1</v>
      </c>
      <c r="J155" s="38">
        <f t="shared" si="2"/>
        <v>30026</v>
      </c>
    </row>
    <row r="156" spans="1:10" x14ac:dyDescent="0.25">
      <c r="A156" s="1">
        <v>153</v>
      </c>
      <c r="B156" s="3">
        <v>1933</v>
      </c>
      <c r="C156" s="3" t="s">
        <v>31</v>
      </c>
      <c r="D156" s="35">
        <v>48829</v>
      </c>
      <c r="G156" s="3">
        <v>1</v>
      </c>
      <c r="J156" s="38">
        <f t="shared" si="2"/>
        <v>30049</v>
      </c>
    </row>
    <row r="157" spans="1:10" x14ac:dyDescent="0.25">
      <c r="A157" s="1">
        <v>154</v>
      </c>
      <c r="B157" s="3">
        <v>1933</v>
      </c>
      <c r="C157" s="3" t="s">
        <v>31</v>
      </c>
      <c r="D157" s="35">
        <v>48837</v>
      </c>
      <c r="G157" s="3">
        <v>1</v>
      </c>
      <c r="J157" s="38">
        <f t="shared" si="2"/>
        <v>30057</v>
      </c>
    </row>
    <row r="158" spans="1:10" x14ac:dyDescent="0.25">
      <c r="A158" s="1">
        <v>155</v>
      </c>
      <c r="B158" s="3">
        <v>1933</v>
      </c>
      <c r="C158" s="3" t="s">
        <v>31</v>
      </c>
      <c r="D158" s="35">
        <v>48844</v>
      </c>
      <c r="F158" s="3">
        <v>1</v>
      </c>
      <c r="J158" s="38">
        <f t="shared" si="2"/>
        <v>30064</v>
      </c>
    </row>
    <row r="159" spans="1:10" x14ac:dyDescent="0.25">
      <c r="A159" s="1">
        <v>156</v>
      </c>
      <c r="B159" s="36">
        <v>1934</v>
      </c>
      <c r="C159" s="3" t="s">
        <v>23</v>
      </c>
      <c r="D159" s="35">
        <v>49110</v>
      </c>
      <c r="F159" s="3">
        <v>1</v>
      </c>
      <c r="J159" s="38">
        <f t="shared" si="2"/>
        <v>30330</v>
      </c>
    </row>
    <row r="160" spans="1:10" x14ac:dyDescent="0.25">
      <c r="A160" s="1">
        <v>157</v>
      </c>
      <c r="B160" s="36">
        <v>1934</v>
      </c>
      <c r="C160" s="3" t="s">
        <v>67</v>
      </c>
      <c r="D160" s="35">
        <v>49140</v>
      </c>
      <c r="E160" s="3">
        <v>1</v>
      </c>
      <c r="J160" s="38">
        <f t="shared" si="2"/>
        <v>30360</v>
      </c>
    </row>
    <row r="161" spans="1:10" x14ac:dyDescent="0.25">
      <c r="A161" s="1">
        <v>158</v>
      </c>
      <c r="B161" s="36">
        <v>1934</v>
      </c>
      <c r="C161" s="3" t="s">
        <v>31</v>
      </c>
      <c r="D161" s="35">
        <v>49202</v>
      </c>
      <c r="E161" s="3">
        <v>1</v>
      </c>
      <c r="J161" s="38">
        <f t="shared" si="2"/>
        <v>30422</v>
      </c>
    </row>
    <row r="162" spans="1:10" x14ac:dyDescent="0.25">
      <c r="A162" s="1">
        <v>159</v>
      </c>
      <c r="B162" s="3">
        <v>1935</v>
      </c>
      <c r="C162" s="3" t="s">
        <v>31</v>
      </c>
      <c r="D162" s="35">
        <v>49567</v>
      </c>
      <c r="I162" s="3">
        <v>1</v>
      </c>
      <c r="J162" s="38">
        <f t="shared" si="2"/>
        <v>30787</v>
      </c>
    </row>
    <row r="163" spans="1:10" x14ac:dyDescent="0.25">
      <c r="A163" s="1">
        <v>160</v>
      </c>
      <c r="B163" s="3">
        <v>1935</v>
      </c>
      <c r="C163" s="3" t="s">
        <v>61</v>
      </c>
      <c r="D163" s="35">
        <v>49628</v>
      </c>
      <c r="F163" s="3">
        <v>1</v>
      </c>
      <c r="J163" s="38">
        <f t="shared" si="2"/>
        <v>30848</v>
      </c>
    </row>
    <row r="164" spans="1:10" x14ac:dyDescent="0.25">
      <c r="A164" s="1">
        <v>161</v>
      </c>
      <c r="B164" s="36">
        <v>1936</v>
      </c>
      <c r="C164" s="3" t="s">
        <v>23</v>
      </c>
      <c r="D164" s="35">
        <v>49841</v>
      </c>
      <c r="E164" s="3">
        <v>1</v>
      </c>
      <c r="J164" s="38">
        <f t="shared" si="2"/>
        <v>31061</v>
      </c>
    </row>
    <row r="165" spans="1:10" x14ac:dyDescent="0.25">
      <c r="A165" s="1">
        <v>162</v>
      </c>
      <c r="B165" s="36">
        <v>1936</v>
      </c>
      <c r="C165" s="3" t="s">
        <v>67</v>
      </c>
      <c r="D165" s="35">
        <v>49871</v>
      </c>
      <c r="F165" s="3">
        <v>1</v>
      </c>
      <c r="J165" s="38">
        <f t="shared" si="2"/>
        <v>31091</v>
      </c>
    </row>
    <row r="166" spans="1:10" x14ac:dyDescent="0.25">
      <c r="A166" s="1">
        <v>163</v>
      </c>
      <c r="B166" s="36">
        <v>1936</v>
      </c>
      <c r="C166" s="3" t="s">
        <v>31</v>
      </c>
      <c r="D166" s="35">
        <v>49933</v>
      </c>
      <c r="E166" s="3">
        <v>1</v>
      </c>
      <c r="J166" s="38">
        <f t="shared" si="2"/>
        <v>31153</v>
      </c>
    </row>
    <row r="167" spans="1:10" x14ac:dyDescent="0.25">
      <c r="A167" s="1">
        <v>164</v>
      </c>
      <c r="B167" s="3">
        <v>1938</v>
      </c>
      <c r="C167" s="3" t="s">
        <v>26</v>
      </c>
      <c r="D167" s="35">
        <v>50632</v>
      </c>
      <c r="E167" s="3">
        <v>1</v>
      </c>
      <c r="J167" s="38">
        <f t="shared" si="2"/>
        <v>31852</v>
      </c>
    </row>
    <row r="168" spans="1:10" x14ac:dyDescent="0.25">
      <c r="A168" s="1">
        <v>165</v>
      </c>
      <c r="B168" s="3">
        <v>1938</v>
      </c>
      <c r="C168" s="3" t="s">
        <v>31</v>
      </c>
      <c r="D168" s="35">
        <v>50663</v>
      </c>
      <c r="G168" s="3">
        <v>1</v>
      </c>
      <c r="J168" s="38">
        <f t="shared" si="2"/>
        <v>31883</v>
      </c>
    </row>
    <row r="169" spans="1:10" x14ac:dyDescent="0.25">
      <c r="A169" s="1">
        <v>166</v>
      </c>
      <c r="B169" s="36">
        <v>1939</v>
      </c>
      <c r="C169" s="3" t="s">
        <v>26</v>
      </c>
      <c r="D169" s="35">
        <v>50997</v>
      </c>
      <c r="E169" s="3">
        <v>1</v>
      </c>
      <c r="J169" s="38">
        <f t="shared" si="2"/>
        <v>32217</v>
      </c>
    </row>
    <row r="170" spans="1:10" x14ac:dyDescent="0.25">
      <c r="A170" s="1">
        <v>167</v>
      </c>
      <c r="B170" s="3">
        <v>1940</v>
      </c>
      <c r="C170" s="3" t="s">
        <v>26</v>
      </c>
      <c r="D170" s="35">
        <v>51358</v>
      </c>
      <c r="F170" s="3">
        <v>1</v>
      </c>
      <c r="J170" s="38">
        <f t="shared" si="2"/>
        <v>32578</v>
      </c>
    </row>
    <row r="171" spans="1:10" x14ac:dyDescent="0.25">
      <c r="A171" s="1">
        <v>168</v>
      </c>
      <c r="B171" s="3">
        <v>1940</v>
      </c>
      <c r="C171" s="3" t="s">
        <v>26</v>
      </c>
      <c r="D171" s="35">
        <v>51368</v>
      </c>
      <c r="F171" s="3">
        <v>1</v>
      </c>
      <c r="J171" s="38">
        <f t="shared" si="2"/>
        <v>32588</v>
      </c>
    </row>
    <row r="172" spans="1:10" x14ac:dyDescent="0.25">
      <c r="A172" s="1">
        <v>169</v>
      </c>
      <c r="B172" s="36">
        <v>1941</v>
      </c>
      <c r="C172" s="3" t="s">
        <v>31</v>
      </c>
      <c r="D172" s="35">
        <v>51759</v>
      </c>
      <c r="G172" s="3">
        <v>1</v>
      </c>
      <c r="J172" s="38">
        <f t="shared" si="2"/>
        <v>32979</v>
      </c>
    </row>
    <row r="173" spans="1:10" x14ac:dyDescent="0.25">
      <c r="A173" s="1">
        <v>170</v>
      </c>
      <c r="B173" s="36">
        <v>1941</v>
      </c>
      <c r="C173" s="3" t="s">
        <v>33</v>
      </c>
      <c r="D173" s="35">
        <v>51789</v>
      </c>
      <c r="F173" s="3">
        <v>1</v>
      </c>
      <c r="J173" s="38">
        <f t="shared" si="2"/>
        <v>33009</v>
      </c>
    </row>
    <row r="174" spans="1:10" x14ac:dyDescent="0.25">
      <c r="A174" s="41">
        <f>COUNT(A4:A173)</f>
        <v>170</v>
      </c>
      <c r="J174" s="79">
        <f>SUM(J4:J173)</f>
        <v>2816442</v>
      </c>
    </row>
  </sheetData>
  <mergeCells count="7">
    <mergeCell ref="A1:M1"/>
    <mergeCell ref="N1:O1"/>
    <mergeCell ref="A2:A3"/>
    <mergeCell ref="B2:C2"/>
    <mergeCell ref="D2:D3"/>
    <mergeCell ref="E2:I2"/>
    <mergeCell ref="J2:J3"/>
  </mergeCells>
  <printOptions horizontalCentered="1" verticalCentered="1"/>
  <pageMargins left="0.45" right="0.45" top="0.75" bottom="0.75" header="0.3" footer="0.3"/>
  <pageSetup scale="88" orientation="landscape" r:id="rId1"/>
  <headerFooter>
    <oddHeader>&amp;C&amp;"-,Bold"&amp;18US Landfalling Hurricanes, 1851-1941, Weather Radar (None)</oddHeader>
    <oddFooter>&amp;L&amp;10 200220 Tim.Adams@NASA.gov and Katherine.A.Rice@NASA.gov</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28DDA1-9BC8-454A-9BCB-635BDED5BAF8}">
  <sheetPr>
    <tabColor theme="6" tint="0.59999389629810485"/>
    <pageSetUpPr fitToPage="1"/>
  </sheetPr>
  <dimension ref="A1:R128"/>
  <sheetViews>
    <sheetView zoomScaleNormal="100" workbookViewId="0">
      <selection activeCell="Y4" sqref="Y4"/>
    </sheetView>
  </sheetViews>
  <sheetFormatPr defaultRowHeight="15" x14ac:dyDescent="0.25"/>
  <cols>
    <col min="2" max="3" width="9.140625" style="3"/>
    <col min="4" max="4" width="12.7109375" style="3" customWidth="1"/>
    <col min="5" max="9" width="6.7109375" style="3" customWidth="1"/>
    <col min="10" max="10" width="10.7109375" style="3" customWidth="1"/>
    <col min="11" max="13" width="12.7109375" customWidth="1"/>
    <col min="14" max="15" width="11.7109375" customWidth="1"/>
  </cols>
  <sheetData>
    <row r="1" spans="1:18" ht="24.95" customHeight="1" x14ac:dyDescent="0.25">
      <c r="A1" s="128" t="s">
        <v>3</v>
      </c>
      <c r="B1" s="129"/>
      <c r="C1" s="129"/>
      <c r="D1" s="129"/>
      <c r="E1" s="129"/>
      <c r="F1" s="129"/>
      <c r="G1" s="129"/>
      <c r="H1" s="129"/>
      <c r="I1" s="129"/>
      <c r="J1" s="129"/>
      <c r="K1" s="129"/>
      <c r="L1" s="129"/>
      <c r="M1" s="130"/>
      <c r="N1" s="136" t="s">
        <v>2</v>
      </c>
      <c r="O1" s="137"/>
    </row>
    <row r="2" spans="1:18" s="39" customFormat="1" ht="59.25" customHeight="1" x14ac:dyDescent="0.2">
      <c r="A2" s="138" t="s">
        <v>364</v>
      </c>
      <c r="B2" s="135" t="s">
        <v>366</v>
      </c>
      <c r="C2" s="135"/>
      <c r="D2" s="140" t="s">
        <v>391</v>
      </c>
      <c r="E2" s="134" t="s">
        <v>365</v>
      </c>
      <c r="F2" s="134"/>
      <c r="G2" s="134"/>
      <c r="H2" s="134"/>
      <c r="I2" s="134"/>
      <c r="J2" s="142" t="s">
        <v>396</v>
      </c>
      <c r="K2" s="62" t="s">
        <v>367</v>
      </c>
      <c r="L2" s="62" t="s">
        <v>368</v>
      </c>
      <c r="M2" s="72" t="s">
        <v>394</v>
      </c>
      <c r="N2" s="73" t="s">
        <v>392</v>
      </c>
      <c r="O2" s="74" t="s">
        <v>393</v>
      </c>
    </row>
    <row r="3" spans="1:18" s="39" customFormat="1" ht="60.75" customHeight="1" x14ac:dyDescent="0.2">
      <c r="A3" s="139"/>
      <c r="B3" s="76" t="s">
        <v>363</v>
      </c>
      <c r="C3" s="76" t="s">
        <v>11</v>
      </c>
      <c r="D3" s="141"/>
      <c r="E3" s="77">
        <v>1</v>
      </c>
      <c r="F3" s="77">
        <v>2</v>
      </c>
      <c r="G3" s="77">
        <v>3</v>
      </c>
      <c r="H3" s="77">
        <v>4</v>
      </c>
      <c r="I3" s="77">
        <v>5</v>
      </c>
      <c r="J3" s="143"/>
      <c r="K3" s="69">
        <v>52018</v>
      </c>
      <c r="L3" s="69">
        <v>79958</v>
      </c>
      <c r="M3" s="70">
        <f>L3-K3</f>
        <v>27940</v>
      </c>
      <c r="N3" s="64">
        <f>((J128/A128)-(M3/2))/(M3*((1/(12*A128))^0.5))</f>
        <v>-0.91056532031256709</v>
      </c>
      <c r="O3" s="65">
        <f>ABS(1-2*(1-_xlfn.NORM.S.DIST(N3,TRUE)))</f>
        <v>0.63747554993958677</v>
      </c>
      <c r="R3" s="85"/>
    </row>
    <row r="4" spans="1:18" x14ac:dyDescent="0.25">
      <c r="A4" s="1">
        <v>171</v>
      </c>
      <c r="B4" s="3">
        <v>1942</v>
      </c>
      <c r="C4" s="3" t="s">
        <v>26</v>
      </c>
      <c r="D4" s="35">
        <v>52088</v>
      </c>
      <c r="E4" s="3">
        <v>1</v>
      </c>
      <c r="J4" s="38">
        <f t="shared" ref="J4:J26" si="0">D4-$K$3</f>
        <v>70</v>
      </c>
      <c r="M4" s="83">
        <f>M3/365</f>
        <v>76.547945205479451</v>
      </c>
    </row>
    <row r="5" spans="1:18" x14ac:dyDescent="0.25">
      <c r="A5" s="1">
        <v>172</v>
      </c>
      <c r="B5" s="3">
        <v>1942</v>
      </c>
      <c r="C5" s="3" t="s">
        <v>26</v>
      </c>
      <c r="D5" s="35">
        <v>52098</v>
      </c>
      <c r="G5" s="3">
        <v>1</v>
      </c>
      <c r="J5" s="38">
        <f t="shared" si="0"/>
        <v>80</v>
      </c>
    </row>
    <row r="6" spans="1:18" x14ac:dyDescent="0.25">
      <c r="A6" s="1">
        <v>173</v>
      </c>
      <c r="B6" s="36">
        <v>1943</v>
      </c>
      <c r="C6" s="3" t="s">
        <v>67</v>
      </c>
      <c r="D6" s="35">
        <v>52427</v>
      </c>
      <c r="F6" s="3">
        <v>1</v>
      </c>
      <c r="J6" s="38">
        <f t="shared" si="0"/>
        <v>409</v>
      </c>
    </row>
    <row r="7" spans="1:18" x14ac:dyDescent="0.25">
      <c r="A7" s="1">
        <v>174</v>
      </c>
      <c r="B7" s="3">
        <v>1944</v>
      </c>
      <c r="C7" s="3" t="s">
        <v>26</v>
      </c>
      <c r="D7" s="35">
        <v>52824</v>
      </c>
      <c r="E7" s="3">
        <v>1</v>
      </c>
      <c r="J7" s="38">
        <f t="shared" si="0"/>
        <v>806</v>
      </c>
    </row>
    <row r="8" spans="1:18" x14ac:dyDescent="0.25">
      <c r="A8" s="1">
        <v>175</v>
      </c>
      <c r="B8" s="3">
        <v>1944</v>
      </c>
      <c r="C8" s="3" t="s">
        <v>31</v>
      </c>
      <c r="D8" s="35">
        <v>52855</v>
      </c>
      <c r="F8" s="3">
        <v>1</v>
      </c>
      <c r="J8" s="38">
        <f t="shared" si="0"/>
        <v>837</v>
      </c>
    </row>
    <row r="9" spans="1:18" x14ac:dyDescent="0.25">
      <c r="A9" s="1">
        <v>176</v>
      </c>
      <c r="B9" s="3">
        <v>1944</v>
      </c>
      <c r="C9" s="3" t="s">
        <v>33</v>
      </c>
      <c r="D9" s="35">
        <v>52885</v>
      </c>
      <c r="G9" s="3">
        <v>1</v>
      </c>
      <c r="J9" s="38">
        <f t="shared" si="0"/>
        <v>867</v>
      </c>
    </row>
    <row r="10" spans="1:18" x14ac:dyDescent="0.25">
      <c r="A10" s="1">
        <v>177</v>
      </c>
      <c r="B10" s="36">
        <v>1945</v>
      </c>
      <c r="C10" s="3" t="s">
        <v>23</v>
      </c>
      <c r="D10" s="35">
        <v>53128</v>
      </c>
      <c r="E10" s="3">
        <v>1</v>
      </c>
      <c r="J10" s="38">
        <f t="shared" si="0"/>
        <v>1110</v>
      </c>
    </row>
    <row r="11" spans="1:18" x14ac:dyDescent="0.25">
      <c r="A11" s="1">
        <v>178</v>
      </c>
      <c r="B11" s="36">
        <v>1945</v>
      </c>
      <c r="C11" s="3" t="s">
        <v>26</v>
      </c>
      <c r="D11" s="35">
        <v>53189</v>
      </c>
      <c r="G11" s="3">
        <v>1</v>
      </c>
      <c r="J11" s="38">
        <f t="shared" si="0"/>
        <v>1171</v>
      </c>
    </row>
    <row r="12" spans="1:18" x14ac:dyDescent="0.25">
      <c r="A12" s="1">
        <v>179</v>
      </c>
      <c r="B12" s="36">
        <v>1945</v>
      </c>
      <c r="C12" s="3" t="s">
        <v>31</v>
      </c>
      <c r="D12" s="35">
        <v>53220</v>
      </c>
      <c r="H12" s="3">
        <v>1</v>
      </c>
      <c r="J12" s="38">
        <f t="shared" si="0"/>
        <v>1202</v>
      </c>
    </row>
    <row r="13" spans="1:18" x14ac:dyDescent="0.25">
      <c r="A13" s="1">
        <v>180</v>
      </c>
      <c r="B13" s="3">
        <v>1946</v>
      </c>
      <c r="C13" s="3" t="s">
        <v>33</v>
      </c>
      <c r="D13" s="35">
        <v>53615</v>
      </c>
      <c r="E13" s="3">
        <v>1</v>
      </c>
      <c r="J13" s="38">
        <f t="shared" si="0"/>
        <v>1597</v>
      </c>
    </row>
    <row r="14" spans="1:18" x14ac:dyDescent="0.25">
      <c r="A14" s="1">
        <v>181</v>
      </c>
      <c r="B14" s="36">
        <v>1947</v>
      </c>
      <c r="C14" s="3" t="s">
        <v>26</v>
      </c>
      <c r="D14" s="35">
        <v>53919</v>
      </c>
      <c r="E14" s="3">
        <v>1</v>
      </c>
      <c r="J14" s="38">
        <f t="shared" si="0"/>
        <v>1901</v>
      </c>
    </row>
    <row r="15" spans="1:18" x14ac:dyDescent="0.25">
      <c r="A15" s="1">
        <v>182</v>
      </c>
      <c r="B15" s="36">
        <v>1947</v>
      </c>
      <c r="C15" s="3" t="s">
        <v>31</v>
      </c>
      <c r="D15" s="35">
        <v>53950</v>
      </c>
      <c r="H15" s="3">
        <v>1</v>
      </c>
      <c r="J15" s="38">
        <f t="shared" si="0"/>
        <v>1932</v>
      </c>
    </row>
    <row r="16" spans="1:18" x14ac:dyDescent="0.25">
      <c r="A16" s="1">
        <v>183</v>
      </c>
      <c r="B16" s="36">
        <v>1947</v>
      </c>
      <c r="C16" s="3" t="s">
        <v>33</v>
      </c>
      <c r="D16" s="35">
        <v>53980</v>
      </c>
      <c r="F16" s="3">
        <v>1</v>
      </c>
      <c r="J16" s="38">
        <f t="shared" si="0"/>
        <v>1962</v>
      </c>
    </row>
    <row r="17" spans="1:10" x14ac:dyDescent="0.25">
      <c r="A17" s="1">
        <v>184</v>
      </c>
      <c r="B17" s="3">
        <v>1948</v>
      </c>
      <c r="C17" s="3" t="s">
        <v>31</v>
      </c>
      <c r="D17" s="35">
        <v>54311</v>
      </c>
      <c r="E17" s="3">
        <v>1</v>
      </c>
      <c r="J17" s="38">
        <f t="shared" si="0"/>
        <v>2293</v>
      </c>
    </row>
    <row r="18" spans="1:10" x14ac:dyDescent="0.25">
      <c r="A18" s="1">
        <v>185</v>
      </c>
      <c r="B18" s="3">
        <v>1948</v>
      </c>
      <c r="C18" s="3" t="s">
        <v>31</v>
      </c>
      <c r="D18" s="35">
        <v>54321</v>
      </c>
      <c r="H18" s="3">
        <v>1</v>
      </c>
      <c r="J18" s="38">
        <f t="shared" si="0"/>
        <v>2303</v>
      </c>
    </row>
    <row r="19" spans="1:10" x14ac:dyDescent="0.25">
      <c r="A19" s="1">
        <v>186</v>
      </c>
      <c r="B19" s="3">
        <v>1948</v>
      </c>
      <c r="C19" s="3" t="s">
        <v>33</v>
      </c>
      <c r="D19" s="35">
        <v>54346</v>
      </c>
      <c r="F19" s="3">
        <v>1</v>
      </c>
      <c r="J19" s="38">
        <f t="shared" si="0"/>
        <v>2328</v>
      </c>
    </row>
    <row r="20" spans="1:10" x14ac:dyDescent="0.25">
      <c r="A20" s="1">
        <v>187</v>
      </c>
      <c r="B20" s="36">
        <v>1949</v>
      </c>
      <c r="C20" s="3" t="s">
        <v>26</v>
      </c>
      <c r="D20" s="35">
        <v>54645</v>
      </c>
      <c r="E20" s="3">
        <v>1</v>
      </c>
      <c r="J20" s="38">
        <f t="shared" si="0"/>
        <v>2627</v>
      </c>
    </row>
    <row r="21" spans="1:10" x14ac:dyDescent="0.25">
      <c r="A21" s="1">
        <v>188</v>
      </c>
      <c r="B21" s="36">
        <v>1949</v>
      </c>
      <c r="C21" s="3" t="s">
        <v>26</v>
      </c>
      <c r="D21" s="35">
        <v>54655</v>
      </c>
      <c r="H21" s="3">
        <v>1</v>
      </c>
      <c r="J21" s="38">
        <f t="shared" si="0"/>
        <v>2637</v>
      </c>
    </row>
    <row r="22" spans="1:10" x14ac:dyDescent="0.25">
      <c r="A22" s="1">
        <v>189</v>
      </c>
      <c r="B22" s="36">
        <v>1949</v>
      </c>
      <c r="C22" s="3" t="s">
        <v>33</v>
      </c>
      <c r="D22" s="35">
        <v>54711</v>
      </c>
      <c r="F22" s="3">
        <v>1</v>
      </c>
      <c r="J22" s="38">
        <f t="shared" si="0"/>
        <v>2693</v>
      </c>
    </row>
    <row r="23" spans="1:10" x14ac:dyDescent="0.25">
      <c r="A23" s="1">
        <v>190</v>
      </c>
      <c r="B23" s="3">
        <v>1950</v>
      </c>
      <c r="C23" s="3" t="s">
        <v>26</v>
      </c>
      <c r="D23" s="35">
        <v>55015</v>
      </c>
      <c r="E23" s="3">
        <v>1</v>
      </c>
      <c r="J23" s="38">
        <f t="shared" si="0"/>
        <v>2997</v>
      </c>
    </row>
    <row r="24" spans="1:10" x14ac:dyDescent="0.25">
      <c r="A24" s="1">
        <v>191</v>
      </c>
      <c r="B24" s="3">
        <v>1950</v>
      </c>
      <c r="C24" s="3" t="s">
        <v>31</v>
      </c>
      <c r="D24" s="35">
        <v>55046</v>
      </c>
      <c r="G24" s="3">
        <v>1</v>
      </c>
      <c r="J24" s="38">
        <f t="shared" si="0"/>
        <v>3028</v>
      </c>
    </row>
    <row r="25" spans="1:10" x14ac:dyDescent="0.25">
      <c r="A25" s="1">
        <v>192</v>
      </c>
      <c r="B25" s="3">
        <v>1950</v>
      </c>
      <c r="C25" s="3" t="s">
        <v>33</v>
      </c>
      <c r="D25" s="35">
        <v>55076</v>
      </c>
      <c r="H25" s="3">
        <v>1</v>
      </c>
      <c r="J25" s="38">
        <f t="shared" si="0"/>
        <v>3058</v>
      </c>
    </row>
    <row r="26" spans="1:10" x14ac:dyDescent="0.25">
      <c r="A26" s="1">
        <v>193</v>
      </c>
      <c r="B26" s="36">
        <v>1952</v>
      </c>
      <c r="C26" s="3" t="s">
        <v>26</v>
      </c>
      <c r="D26" s="35">
        <v>55746</v>
      </c>
      <c r="F26" s="3">
        <v>1</v>
      </c>
      <c r="J26" s="38">
        <f t="shared" si="0"/>
        <v>3728</v>
      </c>
    </row>
    <row r="27" spans="1:10" x14ac:dyDescent="0.25">
      <c r="A27" s="1">
        <v>194</v>
      </c>
      <c r="B27" s="3">
        <v>1953</v>
      </c>
      <c r="C27" s="3" t="s">
        <v>26</v>
      </c>
      <c r="D27" s="35">
        <v>56111</v>
      </c>
      <c r="E27" s="3">
        <v>1</v>
      </c>
      <c r="J27" s="38">
        <f t="shared" ref="J27:J90" si="1">D27-$K$3</f>
        <v>4093</v>
      </c>
    </row>
    <row r="28" spans="1:10" x14ac:dyDescent="0.25">
      <c r="A28" s="1">
        <v>195</v>
      </c>
      <c r="B28" s="3">
        <v>1953</v>
      </c>
      <c r="C28" s="3" t="s">
        <v>31</v>
      </c>
      <c r="D28" s="35">
        <v>56142</v>
      </c>
      <c r="E28" s="3">
        <v>1</v>
      </c>
      <c r="J28" s="38">
        <f t="shared" si="1"/>
        <v>4124</v>
      </c>
    </row>
    <row r="29" spans="1:10" x14ac:dyDescent="0.25">
      <c r="A29" s="1">
        <v>196</v>
      </c>
      <c r="B29" s="3">
        <v>1953</v>
      </c>
      <c r="C29" s="3" t="s">
        <v>33</v>
      </c>
      <c r="D29" s="35">
        <v>56172</v>
      </c>
      <c r="E29" s="3">
        <v>1</v>
      </c>
      <c r="J29" s="38">
        <f t="shared" si="1"/>
        <v>4154</v>
      </c>
    </row>
    <row r="30" spans="1:10" x14ac:dyDescent="0.25">
      <c r="A30" s="1">
        <v>197</v>
      </c>
      <c r="B30" s="36">
        <v>1954</v>
      </c>
      <c r="C30" s="3" t="s">
        <v>26</v>
      </c>
      <c r="D30" s="35">
        <v>56476</v>
      </c>
      <c r="G30" s="3">
        <v>1</v>
      </c>
      <c r="J30" s="38">
        <f t="shared" si="1"/>
        <v>4458</v>
      </c>
    </row>
    <row r="31" spans="1:10" x14ac:dyDescent="0.25">
      <c r="A31" s="1">
        <v>198</v>
      </c>
      <c r="B31" s="36">
        <v>1954</v>
      </c>
      <c r="C31" s="3" t="s">
        <v>31</v>
      </c>
      <c r="D31" s="35">
        <v>56507</v>
      </c>
      <c r="F31" s="3">
        <v>1</v>
      </c>
      <c r="J31" s="38">
        <f t="shared" si="1"/>
        <v>4489</v>
      </c>
    </row>
    <row r="32" spans="1:10" x14ac:dyDescent="0.25">
      <c r="A32" s="1">
        <v>199</v>
      </c>
      <c r="B32" s="36">
        <v>1954</v>
      </c>
      <c r="C32" s="3" t="s">
        <v>33</v>
      </c>
      <c r="D32" s="35">
        <v>56537</v>
      </c>
      <c r="H32" s="3">
        <v>1</v>
      </c>
      <c r="J32" s="38">
        <f t="shared" si="1"/>
        <v>4519</v>
      </c>
    </row>
    <row r="33" spans="1:10" x14ac:dyDescent="0.25">
      <c r="A33" s="1">
        <v>200</v>
      </c>
      <c r="B33" s="3">
        <v>1955</v>
      </c>
      <c r="C33" s="3" t="s">
        <v>26</v>
      </c>
      <c r="D33" s="35">
        <v>56841</v>
      </c>
      <c r="F33" s="3">
        <v>1</v>
      </c>
      <c r="J33" s="38">
        <f t="shared" si="1"/>
        <v>4823</v>
      </c>
    </row>
    <row r="34" spans="1:10" x14ac:dyDescent="0.25">
      <c r="A34" s="1">
        <v>201</v>
      </c>
      <c r="B34" s="3">
        <v>1955</v>
      </c>
      <c r="C34" s="3" t="s">
        <v>31</v>
      </c>
      <c r="D34" s="35">
        <v>56872</v>
      </c>
      <c r="F34" s="3">
        <v>1</v>
      </c>
      <c r="J34" s="38">
        <f t="shared" si="1"/>
        <v>4854</v>
      </c>
    </row>
    <row r="35" spans="1:10" x14ac:dyDescent="0.25">
      <c r="A35" s="1">
        <v>202</v>
      </c>
      <c r="B35" s="36">
        <v>1956</v>
      </c>
      <c r="C35" s="3" t="s">
        <v>31</v>
      </c>
      <c r="D35" s="35">
        <v>57238</v>
      </c>
      <c r="E35" s="3">
        <v>1</v>
      </c>
      <c r="J35" s="38">
        <f t="shared" si="1"/>
        <v>5220</v>
      </c>
    </row>
    <row r="36" spans="1:10" x14ac:dyDescent="0.25">
      <c r="A36" s="1">
        <v>203</v>
      </c>
      <c r="B36" s="3">
        <v>1957</v>
      </c>
      <c r="C36" s="3" t="s">
        <v>23</v>
      </c>
      <c r="D36" s="35">
        <v>57511</v>
      </c>
      <c r="G36" s="3">
        <v>1</v>
      </c>
      <c r="J36" s="38">
        <f t="shared" si="1"/>
        <v>5493</v>
      </c>
    </row>
    <row r="37" spans="1:10" x14ac:dyDescent="0.25">
      <c r="A37" s="1">
        <v>204</v>
      </c>
      <c r="B37" s="36">
        <v>1958</v>
      </c>
      <c r="C37" s="3" t="s">
        <v>31</v>
      </c>
      <c r="D37" s="35">
        <v>57968</v>
      </c>
      <c r="G37" s="3">
        <v>1</v>
      </c>
      <c r="J37" s="38">
        <f t="shared" si="1"/>
        <v>5950</v>
      </c>
    </row>
    <row r="38" spans="1:10" x14ac:dyDescent="0.25">
      <c r="A38" s="1">
        <v>205</v>
      </c>
      <c r="B38" s="3">
        <v>1959</v>
      </c>
      <c r="C38" s="3" t="s">
        <v>67</v>
      </c>
      <c r="D38" s="35">
        <v>58266</v>
      </c>
      <c r="E38" s="3">
        <v>1</v>
      </c>
      <c r="J38" s="38">
        <f t="shared" si="1"/>
        <v>6248</v>
      </c>
    </row>
    <row r="39" spans="1:10" x14ac:dyDescent="0.25">
      <c r="A39" s="1">
        <v>206</v>
      </c>
      <c r="B39" s="3">
        <v>1959</v>
      </c>
      <c r="C39" s="3" t="s">
        <v>67</v>
      </c>
      <c r="D39" s="35">
        <v>58276</v>
      </c>
      <c r="E39" s="3">
        <v>1</v>
      </c>
      <c r="J39" s="38">
        <f t="shared" si="1"/>
        <v>6258</v>
      </c>
    </row>
    <row r="40" spans="1:10" x14ac:dyDescent="0.25">
      <c r="A40" s="1">
        <v>207</v>
      </c>
      <c r="B40" s="3">
        <v>1959</v>
      </c>
      <c r="C40" s="3" t="s">
        <v>31</v>
      </c>
      <c r="D40" s="35">
        <v>58333</v>
      </c>
      <c r="H40" s="3">
        <v>1</v>
      </c>
      <c r="J40" s="38">
        <f t="shared" si="1"/>
        <v>6315</v>
      </c>
    </row>
    <row r="41" spans="1:10" x14ac:dyDescent="0.25">
      <c r="A41" s="1">
        <v>208</v>
      </c>
      <c r="B41" s="36">
        <v>1960</v>
      </c>
      <c r="C41" s="3" t="s">
        <v>31</v>
      </c>
      <c r="D41" s="35">
        <v>58694</v>
      </c>
      <c r="H41" s="3">
        <v>1</v>
      </c>
      <c r="J41" s="38">
        <f t="shared" si="1"/>
        <v>6676</v>
      </c>
    </row>
    <row r="42" spans="1:10" x14ac:dyDescent="0.25">
      <c r="A42" s="1">
        <v>209</v>
      </c>
      <c r="B42" s="36">
        <v>1960</v>
      </c>
      <c r="C42" s="3" t="s">
        <v>31</v>
      </c>
      <c r="D42" s="35">
        <v>58704</v>
      </c>
      <c r="E42" s="3">
        <v>1</v>
      </c>
      <c r="J42" s="38">
        <f t="shared" si="1"/>
        <v>6686</v>
      </c>
    </row>
    <row r="43" spans="1:10" x14ac:dyDescent="0.25">
      <c r="A43" s="1">
        <v>210</v>
      </c>
      <c r="B43" s="3">
        <v>1961</v>
      </c>
      <c r="C43" s="3" t="s">
        <v>31</v>
      </c>
      <c r="D43" s="35">
        <v>59064</v>
      </c>
      <c r="H43" s="3">
        <v>1</v>
      </c>
      <c r="J43" s="38">
        <f t="shared" si="1"/>
        <v>7046</v>
      </c>
    </row>
    <row r="44" spans="1:10" x14ac:dyDescent="0.25">
      <c r="A44" s="1">
        <v>211</v>
      </c>
      <c r="B44" s="36">
        <v>1963</v>
      </c>
      <c r="C44" s="3" t="s">
        <v>31</v>
      </c>
      <c r="D44" s="35">
        <v>59794</v>
      </c>
      <c r="E44" s="3">
        <v>1</v>
      </c>
      <c r="J44" s="38">
        <f t="shared" si="1"/>
        <v>7776</v>
      </c>
    </row>
    <row r="45" spans="1:10" x14ac:dyDescent="0.25">
      <c r="A45" s="1">
        <v>212</v>
      </c>
      <c r="B45" s="3">
        <v>1964</v>
      </c>
      <c r="C45" s="3" t="s">
        <v>26</v>
      </c>
      <c r="D45" s="35">
        <v>60129</v>
      </c>
      <c r="F45" s="3">
        <v>1</v>
      </c>
      <c r="J45" s="38">
        <f t="shared" si="1"/>
        <v>8111</v>
      </c>
    </row>
    <row r="46" spans="1:10" x14ac:dyDescent="0.25">
      <c r="A46" s="1">
        <v>213</v>
      </c>
      <c r="B46" s="3">
        <v>1964</v>
      </c>
      <c r="C46" s="3" t="s">
        <v>31</v>
      </c>
      <c r="D46" s="35">
        <v>60160</v>
      </c>
      <c r="F46" s="3">
        <v>1</v>
      </c>
      <c r="J46" s="38">
        <f t="shared" si="1"/>
        <v>8142</v>
      </c>
    </row>
    <row r="47" spans="1:10" x14ac:dyDescent="0.25">
      <c r="A47" s="1">
        <v>214</v>
      </c>
      <c r="B47" s="3">
        <v>1964</v>
      </c>
      <c r="C47" s="3" t="s">
        <v>33</v>
      </c>
      <c r="D47" s="35">
        <v>60185</v>
      </c>
      <c r="G47" s="3">
        <v>1</v>
      </c>
      <c r="J47" s="38">
        <f t="shared" si="1"/>
        <v>8167</v>
      </c>
    </row>
    <row r="48" spans="1:10" x14ac:dyDescent="0.25">
      <c r="A48" s="1">
        <v>215</v>
      </c>
      <c r="B48" s="3">
        <v>1964</v>
      </c>
      <c r="C48" s="3" t="s">
        <v>33</v>
      </c>
      <c r="D48" s="35">
        <v>60195</v>
      </c>
      <c r="F48" s="3">
        <v>1</v>
      </c>
      <c r="J48" s="38">
        <f t="shared" si="1"/>
        <v>8177</v>
      </c>
    </row>
    <row r="49" spans="1:10" x14ac:dyDescent="0.25">
      <c r="A49" s="1">
        <v>216</v>
      </c>
      <c r="B49" s="36">
        <v>1965</v>
      </c>
      <c r="C49" s="3" t="s">
        <v>31</v>
      </c>
      <c r="D49" s="35">
        <v>60525</v>
      </c>
      <c r="G49" s="3">
        <v>1</v>
      </c>
      <c r="J49" s="38">
        <f t="shared" si="1"/>
        <v>8507</v>
      </c>
    </row>
    <row r="50" spans="1:10" x14ac:dyDescent="0.25">
      <c r="A50" s="1">
        <v>217</v>
      </c>
      <c r="B50" s="3">
        <v>1966</v>
      </c>
      <c r="C50" s="3" t="s">
        <v>23</v>
      </c>
      <c r="D50" s="35">
        <v>60798</v>
      </c>
      <c r="F50" s="3">
        <v>1</v>
      </c>
      <c r="J50" s="38">
        <f t="shared" si="1"/>
        <v>8780</v>
      </c>
    </row>
    <row r="51" spans="1:10" x14ac:dyDescent="0.25">
      <c r="A51" s="1">
        <v>218</v>
      </c>
      <c r="B51" s="3">
        <v>1966</v>
      </c>
      <c r="C51" s="3" t="s">
        <v>33</v>
      </c>
      <c r="D51" s="35">
        <v>60920</v>
      </c>
      <c r="E51" s="3">
        <v>1</v>
      </c>
      <c r="J51" s="38">
        <f t="shared" si="1"/>
        <v>8902</v>
      </c>
    </row>
    <row r="52" spans="1:10" x14ac:dyDescent="0.25">
      <c r="A52" s="1">
        <v>219</v>
      </c>
      <c r="B52" s="36">
        <v>1967</v>
      </c>
      <c r="C52" s="3" t="s">
        <v>31</v>
      </c>
      <c r="D52" s="35">
        <v>61255</v>
      </c>
      <c r="G52" s="3">
        <v>1</v>
      </c>
      <c r="J52" s="38">
        <f t="shared" si="1"/>
        <v>9237</v>
      </c>
    </row>
    <row r="53" spans="1:10" x14ac:dyDescent="0.25">
      <c r="A53" s="1">
        <v>220</v>
      </c>
      <c r="B53" s="3">
        <v>1968</v>
      </c>
      <c r="C53" s="3" t="s">
        <v>33</v>
      </c>
      <c r="D53" s="35">
        <v>61646</v>
      </c>
      <c r="F53" s="3">
        <v>1</v>
      </c>
      <c r="J53" s="38">
        <f t="shared" si="1"/>
        <v>9628</v>
      </c>
    </row>
    <row r="54" spans="1:10" x14ac:dyDescent="0.25">
      <c r="A54" s="1">
        <v>221</v>
      </c>
      <c r="B54" s="36">
        <v>1969</v>
      </c>
      <c r="C54" s="3" t="s">
        <v>26</v>
      </c>
      <c r="D54" s="35">
        <v>61955</v>
      </c>
      <c r="I54" s="3">
        <v>1</v>
      </c>
      <c r="J54" s="38">
        <f t="shared" si="1"/>
        <v>9937</v>
      </c>
    </row>
    <row r="55" spans="1:10" x14ac:dyDescent="0.25">
      <c r="A55" s="1">
        <v>222</v>
      </c>
      <c r="B55" s="36">
        <v>1969</v>
      </c>
      <c r="C55" s="3" t="s">
        <v>31</v>
      </c>
      <c r="D55" s="35">
        <v>61986</v>
      </c>
      <c r="E55" s="3">
        <v>1</v>
      </c>
      <c r="J55" s="38">
        <f t="shared" si="1"/>
        <v>9968</v>
      </c>
    </row>
    <row r="56" spans="1:10" x14ac:dyDescent="0.25">
      <c r="A56" s="1">
        <v>223</v>
      </c>
      <c r="B56" s="3">
        <v>1970</v>
      </c>
      <c r="C56" s="3" t="s">
        <v>26</v>
      </c>
      <c r="D56" s="35">
        <v>62320</v>
      </c>
      <c r="G56" s="3">
        <v>1</v>
      </c>
      <c r="J56" s="38">
        <f t="shared" si="1"/>
        <v>10302</v>
      </c>
    </row>
    <row r="57" spans="1:10" x14ac:dyDescent="0.25">
      <c r="A57" s="1">
        <v>224</v>
      </c>
      <c r="B57" s="36">
        <v>1971</v>
      </c>
      <c r="C57" s="3" t="s">
        <v>31</v>
      </c>
      <c r="D57" s="35">
        <v>62708</v>
      </c>
      <c r="F57" s="3">
        <v>1</v>
      </c>
      <c r="J57" s="38">
        <f t="shared" si="1"/>
        <v>10690</v>
      </c>
    </row>
    <row r="58" spans="1:10" x14ac:dyDescent="0.25">
      <c r="A58" s="1">
        <v>225</v>
      </c>
      <c r="B58" s="36">
        <v>1971</v>
      </c>
      <c r="C58" s="3" t="s">
        <v>31</v>
      </c>
      <c r="D58" s="35">
        <v>62716</v>
      </c>
      <c r="E58" s="3">
        <v>1</v>
      </c>
      <c r="J58" s="38">
        <f t="shared" si="1"/>
        <v>10698</v>
      </c>
    </row>
    <row r="59" spans="1:10" x14ac:dyDescent="0.25">
      <c r="A59" s="1">
        <v>226</v>
      </c>
      <c r="B59" s="36">
        <v>1971</v>
      </c>
      <c r="C59" s="3" t="s">
        <v>31</v>
      </c>
      <c r="D59" s="35">
        <v>62723</v>
      </c>
      <c r="E59" s="3">
        <v>1</v>
      </c>
      <c r="J59" s="38">
        <f t="shared" si="1"/>
        <v>10705</v>
      </c>
    </row>
    <row r="60" spans="1:10" x14ac:dyDescent="0.25">
      <c r="A60" s="1">
        <v>227</v>
      </c>
      <c r="B60" s="3">
        <v>1972</v>
      </c>
      <c r="C60" s="3" t="s">
        <v>23</v>
      </c>
      <c r="D60" s="35">
        <v>62990</v>
      </c>
      <c r="E60" s="3">
        <v>1</v>
      </c>
      <c r="J60" s="38">
        <f t="shared" si="1"/>
        <v>10972</v>
      </c>
    </row>
    <row r="61" spans="1:10" x14ac:dyDescent="0.25">
      <c r="A61" s="1">
        <v>228</v>
      </c>
      <c r="B61" s="36">
        <v>1974</v>
      </c>
      <c r="C61" s="3" t="s">
        <v>31</v>
      </c>
      <c r="D61" s="35">
        <v>63812</v>
      </c>
      <c r="G61" s="3">
        <v>1</v>
      </c>
      <c r="J61" s="38">
        <f t="shared" si="1"/>
        <v>11794</v>
      </c>
    </row>
    <row r="62" spans="1:10" x14ac:dyDescent="0.25">
      <c r="A62" s="1">
        <v>229</v>
      </c>
      <c r="B62" s="3">
        <v>1975</v>
      </c>
      <c r="C62" s="3" t="s">
        <v>31</v>
      </c>
      <c r="D62" s="35">
        <v>64177</v>
      </c>
      <c r="G62" s="3">
        <v>1</v>
      </c>
      <c r="J62" s="38">
        <f t="shared" si="1"/>
        <v>12159</v>
      </c>
    </row>
    <row r="63" spans="1:10" x14ac:dyDescent="0.25">
      <c r="A63" s="1">
        <v>230</v>
      </c>
      <c r="B63" s="36">
        <v>1976</v>
      </c>
      <c r="C63" s="3" t="s">
        <v>26</v>
      </c>
      <c r="D63" s="35">
        <v>64512</v>
      </c>
      <c r="E63" s="3">
        <v>1</v>
      </c>
      <c r="J63" s="38">
        <f t="shared" si="1"/>
        <v>12494</v>
      </c>
    </row>
    <row r="64" spans="1:10" x14ac:dyDescent="0.25">
      <c r="A64" s="1">
        <v>231</v>
      </c>
      <c r="B64" s="3">
        <v>1977</v>
      </c>
      <c r="C64" s="3" t="s">
        <v>31</v>
      </c>
      <c r="D64" s="35">
        <v>64908</v>
      </c>
      <c r="E64" s="3">
        <v>1</v>
      </c>
      <c r="J64" s="38">
        <f t="shared" si="1"/>
        <v>12890</v>
      </c>
    </row>
    <row r="65" spans="1:10" x14ac:dyDescent="0.25">
      <c r="A65" s="1">
        <v>232</v>
      </c>
      <c r="B65" s="36">
        <v>1979</v>
      </c>
      <c r="C65" s="3" t="s">
        <v>67</v>
      </c>
      <c r="D65" s="35">
        <v>65576</v>
      </c>
      <c r="E65" s="3">
        <v>1</v>
      </c>
      <c r="J65" s="38">
        <f t="shared" si="1"/>
        <v>13558</v>
      </c>
    </row>
    <row r="66" spans="1:10" x14ac:dyDescent="0.25">
      <c r="A66" s="1">
        <v>233</v>
      </c>
      <c r="B66" s="36">
        <v>1979</v>
      </c>
      <c r="C66" s="3" t="s">
        <v>31</v>
      </c>
      <c r="D66" s="35">
        <v>65633</v>
      </c>
      <c r="F66" s="3">
        <v>1</v>
      </c>
      <c r="J66" s="38">
        <f t="shared" si="1"/>
        <v>13615</v>
      </c>
    </row>
    <row r="67" spans="1:10" x14ac:dyDescent="0.25">
      <c r="A67" s="1">
        <v>234</v>
      </c>
      <c r="B67" s="36">
        <v>1979</v>
      </c>
      <c r="C67" s="3" t="s">
        <v>31</v>
      </c>
      <c r="D67" s="35">
        <v>65643</v>
      </c>
      <c r="G67" s="3">
        <v>1</v>
      </c>
      <c r="J67" s="38">
        <f t="shared" si="1"/>
        <v>13625</v>
      </c>
    </row>
    <row r="68" spans="1:10" x14ac:dyDescent="0.25">
      <c r="A68" s="1">
        <v>235</v>
      </c>
      <c r="B68" s="3">
        <v>1980</v>
      </c>
      <c r="C68" s="3" t="s">
        <v>26</v>
      </c>
      <c r="D68" s="35">
        <v>65973</v>
      </c>
      <c r="G68" s="3">
        <v>1</v>
      </c>
      <c r="J68" s="38">
        <f t="shared" si="1"/>
        <v>13955</v>
      </c>
    </row>
    <row r="69" spans="1:10" x14ac:dyDescent="0.25">
      <c r="A69" s="1">
        <v>236</v>
      </c>
      <c r="B69" s="36">
        <v>1983</v>
      </c>
      <c r="C69" s="3" t="s">
        <v>26</v>
      </c>
      <c r="D69" s="35">
        <v>67068</v>
      </c>
      <c r="G69" s="3">
        <v>1</v>
      </c>
      <c r="J69" s="38">
        <f t="shared" si="1"/>
        <v>15050</v>
      </c>
    </row>
    <row r="70" spans="1:10" x14ac:dyDescent="0.25">
      <c r="A70" s="1">
        <v>237</v>
      </c>
      <c r="B70" s="3">
        <v>1984</v>
      </c>
      <c r="C70" s="3" t="s">
        <v>31</v>
      </c>
      <c r="D70" s="35">
        <v>67465</v>
      </c>
      <c r="F70" s="3">
        <v>1</v>
      </c>
      <c r="J70" s="38">
        <f t="shared" si="1"/>
        <v>15447</v>
      </c>
    </row>
    <row r="71" spans="1:10" x14ac:dyDescent="0.25">
      <c r="A71" s="1">
        <v>238</v>
      </c>
      <c r="B71" s="36">
        <v>1985</v>
      </c>
      <c r="C71" s="3" t="s">
        <v>67</v>
      </c>
      <c r="D71" s="35">
        <v>67768</v>
      </c>
      <c r="E71" s="3">
        <v>1</v>
      </c>
      <c r="J71" s="38">
        <f t="shared" si="1"/>
        <v>15750</v>
      </c>
    </row>
    <row r="72" spans="1:10" x14ac:dyDescent="0.25">
      <c r="A72" s="1">
        <v>239</v>
      </c>
      <c r="B72" s="36">
        <v>1985</v>
      </c>
      <c r="C72" s="3" t="s">
        <v>26</v>
      </c>
      <c r="D72" s="35">
        <v>67799</v>
      </c>
      <c r="E72" s="3">
        <v>1</v>
      </c>
      <c r="J72" s="38">
        <f t="shared" si="1"/>
        <v>15781</v>
      </c>
    </row>
    <row r="73" spans="1:10" x14ac:dyDescent="0.25">
      <c r="A73" s="1">
        <v>240</v>
      </c>
      <c r="B73" s="36">
        <v>1985</v>
      </c>
      <c r="C73" s="3" t="s">
        <v>31</v>
      </c>
      <c r="D73" s="35">
        <v>67825</v>
      </c>
      <c r="G73" s="3">
        <v>1</v>
      </c>
      <c r="J73" s="38">
        <f t="shared" si="1"/>
        <v>15807</v>
      </c>
    </row>
    <row r="74" spans="1:10" x14ac:dyDescent="0.25">
      <c r="A74" s="1">
        <v>241</v>
      </c>
      <c r="B74" s="36">
        <v>1985</v>
      </c>
      <c r="C74" s="3" t="s">
        <v>31</v>
      </c>
      <c r="D74" s="35">
        <v>67835</v>
      </c>
      <c r="G74" s="3">
        <v>1</v>
      </c>
      <c r="J74" s="38">
        <f t="shared" si="1"/>
        <v>15817</v>
      </c>
    </row>
    <row r="75" spans="1:10" x14ac:dyDescent="0.25">
      <c r="A75" s="1">
        <v>242</v>
      </c>
      <c r="B75" s="36">
        <v>1985</v>
      </c>
      <c r="C75" s="3" t="s">
        <v>33</v>
      </c>
      <c r="D75" s="35">
        <v>67860</v>
      </c>
      <c r="E75" s="3">
        <v>1</v>
      </c>
      <c r="J75" s="38">
        <f t="shared" si="1"/>
        <v>15842</v>
      </c>
    </row>
    <row r="76" spans="1:10" x14ac:dyDescent="0.25">
      <c r="A76" s="1">
        <v>243</v>
      </c>
      <c r="B76" s="36">
        <v>1985</v>
      </c>
      <c r="C76" s="3" t="s">
        <v>61</v>
      </c>
      <c r="D76" s="35">
        <v>67891</v>
      </c>
      <c r="F76" s="3">
        <v>1</v>
      </c>
      <c r="J76" s="38">
        <f t="shared" si="1"/>
        <v>15873</v>
      </c>
    </row>
    <row r="77" spans="1:10" x14ac:dyDescent="0.25">
      <c r="A77" s="1">
        <v>244</v>
      </c>
      <c r="B77" s="3">
        <v>1986</v>
      </c>
      <c r="C77" s="3" t="s">
        <v>23</v>
      </c>
      <c r="D77" s="35">
        <v>68103</v>
      </c>
      <c r="E77" s="3">
        <v>1</v>
      </c>
      <c r="J77" s="38">
        <f t="shared" si="1"/>
        <v>16085</v>
      </c>
    </row>
    <row r="78" spans="1:10" x14ac:dyDescent="0.25">
      <c r="A78" s="1">
        <v>245</v>
      </c>
      <c r="B78" s="3">
        <v>1986</v>
      </c>
      <c r="C78" s="3" t="s">
        <v>26</v>
      </c>
      <c r="D78" s="35">
        <v>68164</v>
      </c>
      <c r="E78" s="3">
        <v>1</v>
      </c>
      <c r="J78" s="38">
        <f t="shared" si="1"/>
        <v>16146</v>
      </c>
    </row>
    <row r="79" spans="1:10" x14ac:dyDescent="0.25">
      <c r="A79" s="1">
        <v>246</v>
      </c>
      <c r="B79" s="36">
        <v>1987</v>
      </c>
      <c r="C79" s="3" t="s">
        <v>33</v>
      </c>
      <c r="D79" s="35">
        <v>68590</v>
      </c>
      <c r="E79" s="3">
        <v>1</v>
      </c>
      <c r="J79" s="38">
        <f t="shared" si="1"/>
        <v>16572</v>
      </c>
    </row>
    <row r="80" spans="1:10" x14ac:dyDescent="0.25">
      <c r="A80" s="1">
        <v>247</v>
      </c>
      <c r="B80" s="3">
        <v>1988</v>
      </c>
      <c r="C80" s="3" t="s">
        <v>31</v>
      </c>
      <c r="D80" s="35">
        <v>68926</v>
      </c>
      <c r="E80" s="3">
        <v>1</v>
      </c>
      <c r="J80" s="38">
        <f t="shared" si="1"/>
        <v>16908</v>
      </c>
    </row>
    <row r="81" spans="1:10" x14ac:dyDescent="0.25">
      <c r="A81" s="1">
        <v>248</v>
      </c>
      <c r="B81" s="36">
        <v>1989</v>
      </c>
      <c r="C81" s="3" t="s">
        <v>26</v>
      </c>
      <c r="D81" s="35">
        <v>69260</v>
      </c>
      <c r="E81" s="3">
        <v>1</v>
      </c>
      <c r="J81" s="38">
        <f t="shared" si="1"/>
        <v>17242</v>
      </c>
    </row>
    <row r="82" spans="1:10" x14ac:dyDescent="0.25">
      <c r="A82" s="1">
        <v>249</v>
      </c>
      <c r="B82" s="36">
        <v>1989</v>
      </c>
      <c r="C82" s="3" t="s">
        <v>31</v>
      </c>
      <c r="D82" s="35">
        <v>69291</v>
      </c>
      <c r="H82" s="3">
        <v>1</v>
      </c>
      <c r="J82" s="38">
        <f t="shared" si="1"/>
        <v>17273</v>
      </c>
    </row>
    <row r="83" spans="1:10" x14ac:dyDescent="0.25">
      <c r="A83" s="1">
        <v>250</v>
      </c>
      <c r="B83" s="36">
        <v>1989</v>
      </c>
      <c r="C83" s="3" t="s">
        <v>33</v>
      </c>
      <c r="D83" s="35">
        <v>69321</v>
      </c>
      <c r="E83" s="3">
        <v>1</v>
      </c>
      <c r="J83" s="38">
        <f t="shared" si="1"/>
        <v>17303</v>
      </c>
    </row>
    <row r="84" spans="1:10" x14ac:dyDescent="0.25">
      <c r="A84" s="1">
        <v>251</v>
      </c>
      <c r="B84" s="3">
        <v>1991</v>
      </c>
      <c r="C84" s="3" t="s">
        <v>26</v>
      </c>
      <c r="D84" s="35">
        <v>69990</v>
      </c>
      <c r="F84" s="3">
        <v>1</v>
      </c>
      <c r="J84" s="38">
        <f t="shared" si="1"/>
        <v>17972</v>
      </c>
    </row>
    <row r="85" spans="1:10" x14ac:dyDescent="0.25">
      <c r="A85" s="1">
        <v>252</v>
      </c>
      <c r="B85" s="36">
        <v>1992</v>
      </c>
      <c r="C85" s="3" t="s">
        <v>26</v>
      </c>
      <c r="D85" s="35">
        <v>70356</v>
      </c>
      <c r="I85" s="3">
        <v>1</v>
      </c>
      <c r="J85" s="38">
        <f t="shared" si="1"/>
        <v>18338</v>
      </c>
    </row>
    <row r="86" spans="1:10" x14ac:dyDescent="0.25">
      <c r="A86" s="1">
        <v>253</v>
      </c>
      <c r="B86" s="3">
        <v>1993</v>
      </c>
      <c r="C86" s="3" t="s">
        <v>26</v>
      </c>
      <c r="D86" s="35">
        <v>70721</v>
      </c>
      <c r="G86" s="3">
        <v>1</v>
      </c>
      <c r="J86" s="38">
        <f t="shared" si="1"/>
        <v>18703</v>
      </c>
    </row>
    <row r="87" spans="1:10" x14ac:dyDescent="0.25">
      <c r="A87" s="1">
        <v>254</v>
      </c>
      <c r="B87" s="36">
        <v>1995</v>
      </c>
      <c r="C87" s="3" t="s">
        <v>26</v>
      </c>
      <c r="D87" s="35">
        <v>71451</v>
      </c>
      <c r="F87" s="3">
        <v>1</v>
      </c>
      <c r="J87" s="38">
        <f t="shared" si="1"/>
        <v>19433</v>
      </c>
    </row>
    <row r="88" spans="1:10" x14ac:dyDescent="0.25">
      <c r="A88" s="1">
        <v>255</v>
      </c>
      <c r="B88" s="36">
        <v>1995</v>
      </c>
      <c r="C88" s="3" t="s">
        <v>33</v>
      </c>
      <c r="D88" s="35">
        <v>71512</v>
      </c>
      <c r="G88" s="3">
        <v>1</v>
      </c>
      <c r="J88" s="38">
        <f t="shared" si="1"/>
        <v>19494</v>
      </c>
    </row>
    <row r="89" spans="1:10" x14ac:dyDescent="0.25">
      <c r="A89" s="1">
        <v>256</v>
      </c>
      <c r="B89" s="3">
        <v>1996</v>
      </c>
      <c r="C89" s="3" t="s">
        <v>67</v>
      </c>
      <c r="D89" s="35">
        <v>71786</v>
      </c>
      <c r="F89" s="3">
        <v>1</v>
      </c>
      <c r="J89" s="38">
        <f t="shared" si="1"/>
        <v>19768</v>
      </c>
    </row>
    <row r="90" spans="1:10" x14ac:dyDescent="0.25">
      <c r="A90" s="1">
        <v>257</v>
      </c>
      <c r="B90" s="3">
        <v>1996</v>
      </c>
      <c r="C90" s="3" t="s">
        <v>31</v>
      </c>
      <c r="D90" s="35">
        <v>71848</v>
      </c>
      <c r="G90" s="3">
        <v>1</v>
      </c>
      <c r="J90" s="38">
        <f t="shared" si="1"/>
        <v>19830</v>
      </c>
    </row>
    <row r="91" spans="1:10" x14ac:dyDescent="0.25">
      <c r="A91" s="1">
        <v>258</v>
      </c>
      <c r="B91" s="36">
        <v>1997</v>
      </c>
      <c r="C91" s="3" t="s">
        <v>67</v>
      </c>
      <c r="D91" s="35">
        <v>72151</v>
      </c>
      <c r="E91" s="3">
        <v>1</v>
      </c>
      <c r="J91" s="38">
        <f t="shared" ref="J91:J127" si="2">D91-$K$3</f>
        <v>20133</v>
      </c>
    </row>
    <row r="92" spans="1:10" x14ac:dyDescent="0.25">
      <c r="A92" s="1">
        <v>259</v>
      </c>
      <c r="B92" s="3">
        <v>1998</v>
      </c>
      <c r="C92" s="3" t="s">
        <v>26</v>
      </c>
      <c r="D92" s="35">
        <v>72547</v>
      </c>
      <c r="F92" s="3">
        <v>1</v>
      </c>
      <c r="J92" s="38">
        <f t="shared" si="2"/>
        <v>20529</v>
      </c>
    </row>
    <row r="93" spans="1:10" x14ac:dyDescent="0.25">
      <c r="A93" s="1">
        <v>260</v>
      </c>
      <c r="B93" s="3">
        <v>1998</v>
      </c>
      <c r="C93" s="3" t="s">
        <v>31</v>
      </c>
      <c r="D93" s="35">
        <v>72573</v>
      </c>
      <c r="E93" s="3">
        <v>1</v>
      </c>
      <c r="J93" s="38">
        <f t="shared" si="2"/>
        <v>20555</v>
      </c>
    </row>
    <row r="94" spans="1:10" x14ac:dyDescent="0.25">
      <c r="A94" s="1">
        <v>261</v>
      </c>
      <c r="B94" s="3">
        <v>1998</v>
      </c>
      <c r="C94" s="3" t="s">
        <v>31</v>
      </c>
      <c r="D94" s="35">
        <v>72583</v>
      </c>
      <c r="F94" s="3">
        <v>1</v>
      </c>
      <c r="J94" s="38">
        <f t="shared" si="2"/>
        <v>20565</v>
      </c>
    </row>
    <row r="95" spans="1:10" x14ac:dyDescent="0.25">
      <c r="A95" s="1">
        <v>262</v>
      </c>
      <c r="B95" s="36">
        <v>1999</v>
      </c>
      <c r="C95" s="3" t="s">
        <v>26</v>
      </c>
      <c r="D95" s="35">
        <v>72912</v>
      </c>
      <c r="G95" s="3">
        <v>1</v>
      </c>
      <c r="J95" s="38">
        <f t="shared" si="2"/>
        <v>20894</v>
      </c>
    </row>
    <row r="96" spans="1:10" x14ac:dyDescent="0.25">
      <c r="A96" s="1">
        <v>263</v>
      </c>
      <c r="B96" s="36">
        <v>1999</v>
      </c>
      <c r="C96" s="3" t="s">
        <v>31</v>
      </c>
      <c r="D96" s="35">
        <v>72943</v>
      </c>
      <c r="F96" s="3">
        <v>1</v>
      </c>
      <c r="J96" s="38">
        <f t="shared" si="2"/>
        <v>20925</v>
      </c>
    </row>
    <row r="97" spans="1:10" x14ac:dyDescent="0.25">
      <c r="A97" s="1">
        <v>264</v>
      </c>
      <c r="B97" s="36">
        <v>1999</v>
      </c>
      <c r="C97" s="3" t="s">
        <v>33</v>
      </c>
      <c r="D97" s="35">
        <v>72973</v>
      </c>
      <c r="F97" s="3">
        <v>1</v>
      </c>
      <c r="J97" s="38">
        <f t="shared" si="2"/>
        <v>20955</v>
      </c>
    </row>
    <row r="98" spans="1:10" x14ac:dyDescent="0.25">
      <c r="A98" s="1">
        <v>265</v>
      </c>
      <c r="B98" s="3">
        <v>2002</v>
      </c>
      <c r="C98" s="3" t="s">
        <v>33</v>
      </c>
      <c r="D98" s="35">
        <v>74068</v>
      </c>
      <c r="E98" s="3">
        <v>1</v>
      </c>
      <c r="J98" s="38">
        <f t="shared" si="2"/>
        <v>22050</v>
      </c>
    </row>
    <row r="99" spans="1:10" x14ac:dyDescent="0.25">
      <c r="A99" s="1">
        <v>266</v>
      </c>
      <c r="B99" s="36">
        <v>2003</v>
      </c>
      <c r="C99" s="3" t="s">
        <v>67</v>
      </c>
      <c r="D99" s="35">
        <v>74341</v>
      </c>
      <c r="E99" s="3">
        <v>1</v>
      </c>
      <c r="J99" s="38">
        <f t="shared" si="2"/>
        <v>22323</v>
      </c>
    </row>
    <row r="100" spans="1:10" x14ac:dyDescent="0.25">
      <c r="A100" s="1">
        <v>267</v>
      </c>
      <c r="B100" s="36">
        <v>2003</v>
      </c>
      <c r="C100" s="3" t="s">
        <v>31</v>
      </c>
      <c r="D100" s="35">
        <v>74403</v>
      </c>
      <c r="F100" s="3">
        <v>1</v>
      </c>
      <c r="J100" s="38">
        <f t="shared" si="2"/>
        <v>22385</v>
      </c>
    </row>
    <row r="101" spans="1:10" x14ac:dyDescent="0.25">
      <c r="A101" s="1">
        <v>268</v>
      </c>
      <c r="B101" s="3">
        <v>2004</v>
      </c>
      <c r="C101" s="3" t="s">
        <v>26</v>
      </c>
      <c r="D101" s="35">
        <v>74730</v>
      </c>
      <c r="E101" s="3">
        <v>1</v>
      </c>
      <c r="J101" s="38">
        <f t="shared" si="2"/>
        <v>22712</v>
      </c>
    </row>
    <row r="102" spans="1:10" x14ac:dyDescent="0.25">
      <c r="A102" s="1">
        <v>269</v>
      </c>
      <c r="B102" s="3">
        <v>2004</v>
      </c>
      <c r="C102" s="3" t="s">
        <v>26</v>
      </c>
      <c r="D102" s="35">
        <v>74738</v>
      </c>
      <c r="H102" s="3">
        <v>1</v>
      </c>
      <c r="J102" s="38">
        <f t="shared" si="2"/>
        <v>22720</v>
      </c>
    </row>
    <row r="103" spans="1:10" x14ac:dyDescent="0.25">
      <c r="A103" s="1">
        <v>270</v>
      </c>
      <c r="B103" s="3">
        <v>2004</v>
      </c>
      <c r="C103" s="3" t="s">
        <v>26</v>
      </c>
      <c r="D103" s="35">
        <v>74745</v>
      </c>
      <c r="E103" s="3">
        <v>1</v>
      </c>
      <c r="J103" s="38">
        <f t="shared" si="2"/>
        <v>22727</v>
      </c>
    </row>
    <row r="104" spans="1:10" x14ac:dyDescent="0.25">
      <c r="A104" s="1">
        <v>271</v>
      </c>
      <c r="B104" s="3">
        <v>2004</v>
      </c>
      <c r="C104" s="3" t="s">
        <v>31</v>
      </c>
      <c r="D104" s="35">
        <v>74761</v>
      </c>
      <c r="F104" s="3">
        <v>1</v>
      </c>
      <c r="J104" s="38">
        <f t="shared" si="2"/>
        <v>22743</v>
      </c>
    </row>
    <row r="105" spans="1:10" x14ac:dyDescent="0.25">
      <c r="A105" s="1">
        <v>272</v>
      </c>
      <c r="B105" s="3">
        <v>2004</v>
      </c>
      <c r="C105" s="3" t="s">
        <v>31</v>
      </c>
      <c r="D105" s="35">
        <v>74769</v>
      </c>
      <c r="G105" s="3">
        <v>1</v>
      </c>
      <c r="J105" s="38">
        <f t="shared" si="2"/>
        <v>22751</v>
      </c>
    </row>
    <row r="106" spans="1:10" x14ac:dyDescent="0.25">
      <c r="A106" s="1">
        <v>273</v>
      </c>
      <c r="B106" s="3">
        <v>2004</v>
      </c>
      <c r="C106" s="3" t="s">
        <v>31</v>
      </c>
      <c r="D106" s="35">
        <v>74776</v>
      </c>
      <c r="G106" s="3">
        <v>1</v>
      </c>
      <c r="J106" s="38">
        <f t="shared" si="2"/>
        <v>22758</v>
      </c>
    </row>
    <row r="107" spans="1:10" x14ac:dyDescent="0.25">
      <c r="A107" s="1">
        <v>274</v>
      </c>
      <c r="B107" s="36">
        <v>2005</v>
      </c>
      <c r="C107" s="3" t="s">
        <v>67</v>
      </c>
      <c r="D107" s="35">
        <v>75067</v>
      </c>
      <c r="E107" s="3">
        <v>1</v>
      </c>
      <c r="J107" s="38">
        <f t="shared" si="2"/>
        <v>23049</v>
      </c>
    </row>
    <row r="108" spans="1:10" x14ac:dyDescent="0.25">
      <c r="A108" s="1">
        <v>275</v>
      </c>
      <c r="B108" s="36">
        <v>2005</v>
      </c>
      <c r="C108" s="3" t="s">
        <v>67</v>
      </c>
      <c r="D108" s="35">
        <v>75078</v>
      </c>
      <c r="G108" s="3">
        <v>1</v>
      </c>
      <c r="J108" s="38">
        <f t="shared" si="2"/>
        <v>23060</v>
      </c>
    </row>
    <row r="109" spans="1:10" x14ac:dyDescent="0.25">
      <c r="A109" s="1">
        <v>276</v>
      </c>
      <c r="B109" s="36">
        <v>2005</v>
      </c>
      <c r="C109" s="3" t="s">
        <v>26</v>
      </c>
      <c r="D109" s="35">
        <v>75103</v>
      </c>
      <c r="G109" s="3">
        <v>1</v>
      </c>
      <c r="J109" s="38">
        <f t="shared" si="2"/>
        <v>23085</v>
      </c>
    </row>
    <row r="110" spans="1:10" x14ac:dyDescent="0.25">
      <c r="A110" s="1">
        <v>277</v>
      </c>
      <c r="B110" s="36">
        <v>2005</v>
      </c>
      <c r="C110" s="3" t="s">
        <v>31</v>
      </c>
      <c r="D110" s="35">
        <v>75129</v>
      </c>
      <c r="E110" s="3">
        <v>1</v>
      </c>
      <c r="J110" s="38">
        <f t="shared" si="2"/>
        <v>23111</v>
      </c>
    </row>
    <row r="111" spans="1:10" x14ac:dyDescent="0.25">
      <c r="A111" s="1">
        <v>278</v>
      </c>
      <c r="B111" s="36">
        <v>2005</v>
      </c>
      <c r="C111" s="3" t="s">
        <v>31</v>
      </c>
      <c r="D111" s="35">
        <v>75140</v>
      </c>
      <c r="G111" s="3">
        <v>1</v>
      </c>
      <c r="J111" s="38">
        <f t="shared" si="2"/>
        <v>23122</v>
      </c>
    </row>
    <row r="112" spans="1:10" x14ac:dyDescent="0.25">
      <c r="A112" s="1">
        <v>279</v>
      </c>
      <c r="B112" s="36">
        <v>2005</v>
      </c>
      <c r="C112" s="3" t="s">
        <v>33</v>
      </c>
      <c r="D112" s="35">
        <v>75164</v>
      </c>
      <c r="G112" s="3">
        <v>1</v>
      </c>
      <c r="J112" s="38">
        <f t="shared" si="2"/>
        <v>23146</v>
      </c>
    </row>
    <row r="113" spans="1:10" x14ac:dyDescent="0.25">
      <c r="A113" s="1">
        <v>280</v>
      </c>
      <c r="B113" s="3">
        <v>2007</v>
      </c>
      <c r="C113" s="3" t="s">
        <v>31</v>
      </c>
      <c r="D113" s="35">
        <v>75864</v>
      </c>
      <c r="E113" s="3">
        <v>1</v>
      </c>
      <c r="J113" s="38">
        <f t="shared" si="2"/>
        <v>23846</v>
      </c>
    </row>
    <row r="114" spans="1:10" x14ac:dyDescent="0.25">
      <c r="A114" s="1">
        <v>281</v>
      </c>
      <c r="B114" s="36">
        <v>2008</v>
      </c>
      <c r="C114" s="3" t="s">
        <v>67</v>
      </c>
      <c r="D114" s="35">
        <v>76168</v>
      </c>
      <c r="E114" s="3">
        <v>1</v>
      </c>
      <c r="J114" s="38">
        <f t="shared" si="2"/>
        <v>24150</v>
      </c>
    </row>
    <row r="115" spans="1:10" x14ac:dyDescent="0.25">
      <c r="A115" s="1">
        <v>282</v>
      </c>
      <c r="B115" s="36">
        <v>2008</v>
      </c>
      <c r="C115" s="3" t="s">
        <v>31</v>
      </c>
      <c r="D115" s="35">
        <v>76225</v>
      </c>
      <c r="F115" s="3">
        <v>1</v>
      </c>
      <c r="J115" s="38">
        <f t="shared" si="2"/>
        <v>24207</v>
      </c>
    </row>
    <row r="116" spans="1:10" x14ac:dyDescent="0.25">
      <c r="A116" s="1">
        <v>283</v>
      </c>
      <c r="B116" s="36">
        <v>2008</v>
      </c>
      <c r="C116" s="3" t="s">
        <v>31</v>
      </c>
      <c r="D116" s="35">
        <v>76236</v>
      </c>
      <c r="F116" s="3">
        <v>1</v>
      </c>
      <c r="J116" s="38">
        <f t="shared" si="2"/>
        <v>24218</v>
      </c>
    </row>
    <row r="117" spans="1:10" x14ac:dyDescent="0.25">
      <c r="A117" s="1">
        <v>284</v>
      </c>
      <c r="B117" s="3">
        <v>2011</v>
      </c>
      <c r="C117" s="3" t="s">
        <v>26</v>
      </c>
      <c r="D117" s="35">
        <v>77294</v>
      </c>
      <c r="E117" s="3">
        <v>1</v>
      </c>
      <c r="J117" s="38">
        <f t="shared" si="2"/>
        <v>25276</v>
      </c>
    </row>
    <row r="118" spans="1:10" x14ac:dyDescent="0.25">
      <c r="A118" s="1">
        <v>285</v>
      </c>
      <c r="B118" s="36">
        <v>2012</v>
      </c>
      <c r="C118" s="3" t="s">
        <v>26</v>
      </c>
      <c r="D118" s="35">
        <v>77660</v>
      </c>
      <c r="E118" s="3">
        <v>1</v>
      </c>
      <c r="J118" s="38">
        <f t="shared" si="2"/>
        <v>25642</v>
      </c>
    </row>
    <row r="119" spans="1:10" x14ac:dyDescent="0.25">
      <c r="A119" s="1">
        <v>286</v>
      </c>
      <c r="B119" s="36">
        <v>2012</v>
      </c>
      <c r="C119" s="3" t="s">
        <v>33</v>
      </c>
      <c r="D119" s="35">
        <v>77721</v>
      </c>
      <c r="E119" s="3">
        <v>1</v>
      </c>
      <c r="J119" s="38">
        <f t="shared" si="2"/>
        <v>25703</v>
      </c>
    </row>
    <row r="120" spans="1:10" x14ac:dyDescent="0.25">
      <c r="A120" s="1">
        <v>287</v>
      </c>
      <c r="B120" s="3">
        <v>2014</v>
      </c>
      <c r="C120" s="3" t="s">
        <v>67</v>
      </c>
      <c r="D120" s="35">
        <v>78359</v>
      </c>
      <c r="F120" s="3">
        <v>1</v>
      </c>
      <c r="J120" s="38">
        <f t="shared" si="2"/>
        <v>26341</v>
      </c>
    </row>
    <row r="121" spans="1:10" x14ac:dyDescent="0.25">
      <c r="A121" s="1">
        <v>288</v>
      </c>
      <c r="B121" s="36">
        <v>2016</v>
      </c>
      <c r="C121" s="3" t="s">
        <v>31</v>
      </c>
      <c r="D121" s="35">
        <v>79152</v>
      </c>
      <c r="E121" s="3">
        <v>1</v>
      </c>
      <c r="J121" s="38">
        <f t="shared" si="2"/>
        <v>27134</v>
      </c>
    </row>
    <row r="122" spans="1:10" x14ac:dyDescent="0.25">
      <c r="A122" s="1">
        <v>289</v>
      </c>
      <c r="B122" s="36">
        <v>2016</v>
      </c>
      <c r="C122" s="3" t="s">
        <v>33</v>
      </c>
      <c r="D122" s="35">
        <v>79182</v>
      </c>
      <c r="F122" s="3">
        <v>1</v>
      </c>
      <c r="J122" s="38">
        <f t="shared" si="2"/>
        <v>27164</v>
      </c>
    </row>
    <row r="123" spans="1:10" x14ac:dyDescent="0.25">
      <c r="A123" s="1">
        <v>290</v>
      </c>
      <c r="B123" s="3">
        <v>2017</v>
      </c>
      <c r="C123" s="3" t="s">
        <v>26</v>
      </c>
      <c r="D123" s="35">
        <v>79486</v>
      </c>
      <c r="H123" s="3">
        <v>1</v>
      </c>
      <c r="J123" s="38">
        <f t="shared" si="2"/>
        <v>27468</v>
      </c>
    </row>
    <row r="124" spans="1:10" x14ac:dyDescent="0.25">
      <c r="A124" s="1">
        <v>291</v>
      </c>
      <c r="B124" s="3">
        <v>2017</v>
      </c>
      <c r="C124" s="3" t="s">
        <v>31</v>
      </c>
      <c r="D124" s="35">
        <v>79517</v>
      </c>
      <c r="H124" s="3">
        <v>1</v>
      </c>
      <c r="J124" s="38">
        <f t="shared" si="2"/>
        <v>27499</v>
      </c>
    </row>
    <row r="125" spans="1:10" x14ac:dyDescent="0.25">
      <c r="A125" s="1">
        <v>292</v>
      </c>
      <c r="B125" s="3">
        <v>2017</v>
      </c>
      <c r="C125" s="3" t="s">
        <v>33</v>
      </c>
      <c r="D125" s="35">
        <v>79547</v>
      </c>
      <c r="E125" s="3">
        <v>1</v>
      </c>
      <c r="J125" s="38">
        <f t="shared" si="2"/>
        <v>27529</v>
      </c>
    </row>
    <row r="126" spans="1:10" x14ac:dyDescent="0.25">
      <c r="A126" s="1">
        <v>293</v>
      </c>
      <c r="B126" s="36">
        <v>2018</v>
      </c>
      <c r="C126" s="3" t="s">
        <v>31</v>
      </c>
      <c r="D126" s="35">
        <v>79882</v>
      </c>
      <c r="E126" s="3">
        <v>1</v>
      </c>
      <c r="J126" s="38">
        <f t="shared" si="2"/>
        <v>27864</v>
      </c>
    </row>
    <row r="127" spans="1:10" x14ac:dyDescent="0.25">
      <c r="A127" s="78">
        <v>294</v>
      </c>
      <c r="B127" s="36">
        <v>2018</v>
      </c>
      <c r="C127" s="3" t="s">
        <v>33</v>
      </c>
      <c r="D127" s="35">
        <v>79912</v>
      </c>
      <c r="I127" s="3">
        <v>1</v>
      </c>
      <c r="J127" s="38">
        <f t="shared" si="2"/>
        <v>27894</v>
      </c>
    </row>
    <row r="128" spans="1:10" x14ac:dyDescent="0.25">
      <c r="A128" s="41">
        <f>COUNT(A4:A127)</f>
        <v>124</v>
      </c>
      <c r="J128" s="79">
        <f>SUM(J4:J127)</f>
        <v>1650498</v>
      </c>
    </row>
  </sheetData>
  <mergeCells count="7">
    <mergeCell ref="A1:M1"/>
    <mergeCell ref="N1:O1"/>
    <mergeCell ref="A2:A3"/>
    <mergeCell ref="B2:C2"/>
    <mergeCell ref="D2:D3"/>
    <mergeCell ref="E2:I2"/>
    <mergeCell ref="J2:J3"/>
  </mergeCells>
  <printOptions horizontalCentered="1" verticalCentered="1"/>
  <pageMargins left="0.45" right="0.45" top="0.75" bottom="0.75" header="0.3" footer="0.3"/>
  <pageSetup scale="88" orientation="landscape" r:id="rId1"/>
  <headerFooter>
    <oddHeader>&amp;C&amp;"-,Bold"&amp;18US Landfalling Hurricanes, 1942-2018, Weather Radar (In Some Form)</oddHeader>
    <oddFooter>&amp;L&amp;10 200220 Tim.Adams@NASA.gov and Katherine.A.Rice@NASA.gov</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D1384A-4E50-4217-8B9E-3819A1DCFA65}">
  <sheetPr>
    <tabColor theme="6" tint="0.59999389629810485"/>
    <pageSetUpPr fitToPage="1"/>
  </sheetPr>
  <dimension ref="A1:O38"/>
  <sheetViews>
    <sheetView zoomScaleNormal="100" workbookViewId="0">
      <selection activeCell="Y4" sqref="Y4"/>
    </sheetView>
  </sheetViews>
  <sheetFormatPr defaultRowHeight="15" x14ac:dyDescent="0.25"/>
  <cols>
    <col min="2" max="3" width="9.140625" style="3"/>
    <col min="4" max="4" width="12.7109375" style="3" customWidth="1"/>
    <col min="5" max="9" width="6.7109375" style="3" customWidth="1"/>
    <col min="10" max="10" width="10.7109375" style="3" customWidth="1"/>
    <col min="11" max="13" width="12.7109375" customWidth="1"/>
    <col min="14" max="15" width="11.7109375" customWidth="1"/>
  </cols>
  <sheetData>
    <row r="1" spans="1:15" ht="24.95" customHeight="1" x14ac:dyDescent="0.25">
      <c r="A1" s="128" t="s">
        <v>3</v>
      </c>
      <c r="B1" s="129"/>
      <c r="C1" s="129"/>
      <c r="D1" s="129"/>
      <c r="E1" s="129"/>
      <c r="F1" s="129"/>
      <c r="G1" s="129"/>
      <c r="H1" s="129"/>
      <c r="I1" s="129"/>
      <c r="J1" s="129"/>
      <c r="K1" s="129"/>
      <c r="L1" s="129"/>
      <c r="M1" s="130"/>
      <c r="N1" s="136" t="s">
        <v>2</v>
      </c>
      <c r="O1" s="137"/>
    </row>
    <row r="2" spans="1:15" s="39" customFormat="1" ht="59.25" customHeight="1" x14ac:dyDescent="0.2">
      <c r="A2" s="138" t="s">
        <v>364</v>
      </c>
      <c r="B2" s="135" t="s">
        <v>366</v>
      </c>
      <c r="C2" s="135"/>
      <c r="D2" s="140" t="s">
        <v>391</v>
      </c>
      <c r="E2" s="134" t="s">
        <v>365</v>
      </c>
      <c r="F2" s="134"/>
      <c r="G2" s="134"/>
      <c r="H2" s="134"/>
      <c r="I2" s="134"/>
      <c r="J2" s="142" t="s">
        <v>396</v>
      </c>
      <c r="K2" s="62" t="s">
        <v>367</v>
      </c>
      <c r="L2" s="62" t="s">
        <v>368</v>
      </c>
      <c r="M2" s="72" t="s">
        <v>394</v>
      </c>
      <c r="N2" s="73" t="s">
        <v>392</v>
      </c>
      <c r="O2" s="74" t="s">
        <v>393</v>
      </c>
    </row>
    <row r="3" spans="1:15" s="39" customFormat="1" ht="60.75" customHeight="1" x14ac:dyDescent="0.2">
      <c r="A3" s="139"/>
      <c r="B3" s="76" t="s">
        <v>363</v>
      </c>
      <c r="C3" s="76" t="s">
        <v>11</v>
      </c>
      <c r="D3" s="141"/>
      <c r="E3" s="77">
        <v>1</v>
      </c>
      <c r="F3" s="77">
        <v>2</v>
      </c>
      <c r="G3" s="77">
        <v>3</v>
      </c>
      <c r="H3" s="77">
        <v>4</v>
      </c>
      <c r="I3" s="77">
        <v>5</v>
      </c>
      <c r="J3" s="143"/>
      <c r="K3" s="69">
        <v>52018</v>
      </c>
      <c r="L3" s="69">
        <v>58044</v>
      </c>
      <c r="M3" s="70">
        <f>L3-K3</f>
        <v>6026</v>
      </c>
      <c r="N3" s="64">
        <f>((J38/A38)-(M3/2))/(M3*((1/(12*A38))^0.5))</f>
        <v>-0.85071189661590407</v>
      </c>
      <c r="O3" s="65">
        <f>ABS(1-2*(1-_xlfn.NORM.S.DIST(N3,TRUE)))</f>
        <v>0.60507058699519667</v>
      </c>
    </row>
    <row r="4" spans="1:15" x14ac:dyDescent="0.25">
      <c r="A4" s="1">
        <v>171</v>
      </c>
      <c r="B4" s="3">
        <v>1942</v>
      </c>
      <c r="C4" s="3" t="s">
        <v>26</v>
      </c>
      <c r="D4" s="35">
        <v>52088</v>
      </c>
      <c r="E4" s="3">
        <v>1</v>
      </c>
      <c r="J4" s="38">
        <f t="shared" ref="J4:J26" si="0">D4-$K$3</f>
        <v>70</v>
      </c>
      <c r="M4" s="83">
        <f>M3/365</f>
        <v>16.509589041095889</v>
      </c>
    </row>
    <row r="5" spans="1:15" x14ac:dyDescent="0.25">
      <c r="A5" s="1">
        <v>172</v>
      </c>
      <c r="B5" s="3">
        <v>1942</v>
      </c>
      <c r="C5" s="3" t="s">
        <v>26</v>
      </c>
      <c r="D5" s="35">
        <v>52098</v>
      </c>
      <c r="G5" s="3">
        <v>1</v>
      </c>
      <c r="J5" s="38">
        <f t="shared" si="0"/>
        <v>80</v>
      </c>
    </row>
    <row r="6" spans="1:15" x14ac:dyDescent="0.25">
      <c r="A6" s="1">
        <v>173</v>
      </c>
      <c r="B6" s="36">
        <v>1943</v>
      </c>
      <c r="C6" s="3" t="s">
        <v>67</v>
      </c>
      <c r="D6" s="35">
        <v>52427</v>
      </c>
      <c r="F6" s="3">
        <v>1</v>
      </c>
      <c r="J6" s="38">
        <f t="shared" si="0"/>
        <v>409</v>
      </c>
    </row>
    <row r="7" spans="1:15" x14ac:dyDescent="0.25">
      <c r="A7" s="1">
        <v>174</v>
      </c>
      <c r="B7" s="3">
        <v>1944</v>
      </c>
      <c r="C7" s="3" t="s">
        <v>26</v>
      </c>
      <c r="D7" s="35">
        <v>52824</v>
      </c>
      <c r="E7" s="3">
        <v>1</v>
      </c>
      <c r="J7" s="38">
        <f t="shared" si="0"/>
        <v>806</v>
      </c>
    </row>
    <row r="8" spans="1:15" x14ac:dyDescent="0.25">
      <c r="A8" s="1">
        <v>175</v>
      </c>
      <c r="B8" s="3">
        <v>1944</v>
      </c>
      <c r="C8" s="3" t="s">
        <v>31</v>
      </c>
      <c r="D8" s="35">
        <v>52855</v>
      </c>
      <c r="F8" s="3">
        <v>1</v>
      </c>
      <c r="J8" s="38">
        <f t="shared" si="0"/>
        <v>837</v>
      </c>
    </row>
    <row r="9" spans="1:15" x14ac:dyDescent="0.25">
      <c r="A9" s="1">
        <v>176</v>
      </c>
      <c r="B9" s="3">
        <v>1944</v>
      </c>
      <c r="C9" s="3" t="s">
        <v>33</v>
      </c>
      <c r="D9" s="35">
        <v>52885</v>
      </c>
      <c r="G9" s="3">
        <v>1</v>
      </c>
      <c r="J9" s="38">
        <f t="shared" si="0"/>
        <v>867</v>
      </c>
    </row>
    <row r="10" spans="1:15" x14ac:dyDescent="0.25">
      <c r="A10" s="1">
        <v>177</v>
      </c>
      <c r="B10" s="36">
        <v>1945</v>
      </c>
      <c r="C10" s="3" t="s">
        <v>23</v>
      </c>
      <c r="D10" s="35">
        <v>53128</v>
      </c>
      <c r="E10" s="3">
        <v>1</v>
      </c>
      <c r="J10" s="38">
        <f t="shared" si="0"/>
        <v>1110</v>
      </c>
    </row>
    <row r="11" spans="1:15" x14ac:dyDescent="0.25">
      <c r="A11" s="1">
        <v>178</v>
      </c>
      <c r="B11" s="36">
        <v>1945</v>
      </c>
      <c r="C11" s="3" t="s">
        <v>26</v>
      </c>
      <c r="D11" s="35">
        <v>53189</v>
      </c>
      <c r="G11" s="3">
        <v>1</v>
      </c>
      <c r="J11" s="38">
        <f t="shared" si="0"/>
        <v>1171</v>
      </c>
    </row>
    <row r="12" spans="1:15" x14ac:dyDescent="0.25">
      <c r="A12" s="1">
        <v>179</v>
      </c>
      <c r="B12" s="36">
        <v>1945</v>
      </c>
      <c r="C12" s="3" t="s">
        <v>31</v>
      </c>
      <c r="D12" s="35">
        <v>53220</v>
      </c>
      <c r="H12" s="3">
        <v>1</v>
      </c>
      <c r="J12" s="38">
        <f t="shared" si="0"/>
        <v>1202</v>
      </c>
    </row>
    <row r="13" spans="1:15" x14ac:dyDescent="0.25">
      <c r="A13" s="1">
        <v>180</v>
      </c>
      <c r="B13" s="3">
        <v>1946</v>
      </c>
      <c r="C13" s="3" t="s">
        <v>33</v>
      </c>
      <c r="D13" s="35">
        <v>53615</v>
      </c>
      <c r="E13" s="3">
        <v>1</v>
      </c>
      <c r="J13" s="38">
        <f t="shared" si="0"/>
        <v>1597</v>
      </c>
    </row>
    <row r="14" spans="1:15" x14ac:dyDescent="0.25">
      <c r="A14" s="1">
        <v>181</v>
      </c>
      <c r="B14" s="36">
        <v>1947</v>
      </c>
      <c r="C14" s="3" t="s">
        <v>26</v>
      </c>
      <c r="D14" s="35">
        <v>53919</v>
      </c>
      <c r="E14" s="3">
        <v>1</v>
      </c>
      <c r="J14" s="38">
        <f t="shared" si="0"/>
        <v>1901</v>
      </c>
    </row>
    <row r="15" spans="1:15" x14ac:dyDescent="0.25">
      <c r="A15" s="1">
        <v>182</v>
      </c>
      <c r="B15" s="36">
        <v>1947</v>
      </c>
      <c r="C15" s="3" t="s">
        <v>31</v>
      </c>
      <c r="D15" s="35">
        <v>53950</v>
      </c>
      <c r="H15" s="3">
        <v>1</v>
      </c>
      <c r="J15" s="38">
        <f t="shared" si="0"/>
        <v>1932</v>
      </c>
    </row>
    <row r="16" spans="1:15" x14ac:dyDescent="0.25">
      <c r="A16" s="1">
        <v>183</v>
      </c>
      <c r="B16" s="36">
        <v>1947</v>
      </c>
      <c r="C16" s="3" t="s">
        <v>33</v>
      </c>
      <c r="D16" s="35">
        <v>53980</v>
      </c>
      <c r="F16" s="3">
        <v>1</v>
      </c>
      <c r="J16" s="38">
        <f t="shared" si="0"/>
        <v>1962</v>
      </c>
    </row>
    <row r="17" spans="1:10" x14ac:dyDescent="0.25">
      <c r="A17" s="1">
        <v>184</v>
      </c>
      <c r="B17" s="3">
        <v>1948</v>
      </c>
      <c r="C17" s="3" t="s">
        <v>31</v>
      </c>
      <c r="D17" s="35">
        <v>54311</v>
      </c>
      <c r="E17" s="3">
        <v>1</v>
      </c>
      <c r="J17" s="38">
        <f t="shared" si="0"/>
        <v>2293</v>
      </c>
    </row>
    <row r="18" spans="1:10" x14ac:dyDescent="0.25">
      <c r="A18" s="1">
        <v>185</v>
      </c>
      <c r="B18" s="3">
        <v>1948</v>
      </c>
      <c r="C18" s="3" t="s">
        <v>31</v>
      </c>
      <c r="D18" s="35">
        <v>54321</v>
      </c>
      <c r="H18" s="3">
        <v>1</v>
      </c>
      <c r="J18" s="38">
        <f t="shared" si="0"/>
        <v>2303</v>
      </c>
    </row>
    <row r="19" spans="1:10" x14ac:dyDescent="0.25">
      <c r="A19" s="1">
        <v>186</v>
      </c>
      <c r="B19" s="3">
        <v>1948</v>
      </c>
      <c r="C19" s="3" t="s">
        <v>33</v>
      </c>
      <c r="D19" s="35">
        <v>54346</v>
      </c>
      <c r="F19" s="3">
        <v>1</v>
      </c>
      <c r="J19" s="38">
        <f t="shared" si="0"/>
        <v>2328</v>
      </c>
    </row>
    <row r="20" spans="1:10" x14ac:dyDescent="0.25">
      <c r="A20" s="1">
        <v>187</v>
      </c>
      <c r="B20" s="36">
        <v>1949</v>
      </c>
      <c r="C20" s="3" t="s">
        <v>26</v>
      </c>
      <c r="D20" s="35">
        <v>54645</v>
      </c>
      <c r="E20" s="3">
        <v>1</v>
      </c>
      <c r="J20" s="38">
        <f t="shared" si="0"/>
        <v>2627</v>
      </c>
    </row>
    <row r="21" spans="1:10" x14ac:dyDescent="0.25">
      <c r="A21" s="1">
        <v>188</v>
      </c>
      <c r="B21" s="36">
        <v>1949</v>
      </c>
      <c r="C21" s="3" t="s">
        <v>26</v>
      </c>
      <c r="D21" s="35">
        <v>54655</v>
      </c>
      <c r="H21" s="3">
        <v>1</v>
      </c>
      <c r="J21" s="38">
        <f t="shared" si="0"/>
        <v>2637</v>
      </c>
    </row>
    <row r="22" spans="1:10" x14ac:dyDescent="0.25">
      <c r="A22" s="1">
        <v>189</v>
      </c>
      <c r="B22" s="36">
        <v>1949</v>
      </c>
      <c r="C22" s="3" t="s">
        <v>33</v>
      </c>
      <c r="D22" s="35">
        <v>54711</v>
      </c>
      <c r="F22" s="3">
        <v>1</v>
      </c>
      <c r="J22" s="38">
        <f t="shared" si="0"/>
        <v>2693</v>
      </c>
    </row>
    <row r="23" spans="1:10" x14ac:dyDescent="0.25">
      <c r="A23" s="1">
        <v>190</v>
      </c>
      <c r="B23" s="3">
        <v>1950</v>
      </c>
      <c r="C23" s="3" t="s">
        <v>26</v>
      </c>
      <c r="D23" s="35">
        <v>55015</v>
      </c>
      <c r="E23" s="3">
        <v>1</v>
      </c>
      <c r="J23" s="38">
        <f t="shared" si="0"/>
        <v>2997</v>
      </c>
    </row>
    <row r="24" spans="1:10" x14ac:dyDescent="0.25">
      <c r="A24" s="1">
        <v>191</v>
      </c>
      <c r="B24" s="3">
        <v>1950</v>
      </c>
      <c r="C24" s="3" t="s">
        <v>31</v>
      </c>
      <c r="D24" s="35">
        <v>55046</v>
      </c>
      <c r="G24" s="3">
        <v>1</v>
      </c>
      <c r="J24" s="38">
        <f t="shared" si="0"/>
        <v>3028</v>
      </c>
    </row>
    <row r="25" spans="1:10" x14ac:dyDescent="0.25">
      <c r="A25" s="1">
        <v>192</v>
      </c>
      <c r="B25" s="3">
        <v>1950</v>
      </c>
      <c r="C25" s="3" t="s">
        <v>33</v>
      </c>
      <c r="D25" s="35">
        <v>55076</v>
      </c>
      <c r="H25" s="3">
        <v>1</v>
      </c>
      <c r="J25" s="38">
        <f t="shared" si="0"/>
        <v>3058</v>
      </c>
    </row>
    <row r="26" spans="1:10" x14ac:dyDescent="0.25">
      <c r="A26" s="1">
        <v>193</v>
      </c>
      <c r="B26" s="36">
        <v>1952</v>
      </c>
      <c r="C26" s="3" t="s">
        <v>26</v>
      </c>
      <c r="D26" s="35">
        <v>55746</v>
      </c>
      <c r="F26" s="3">
        <v>1</v>
      </c>
      <c r="J26" s="38">
        <f t="shared" si="0"/>
        <v>3728</v>
      </c>
    </row>
    <row r="27" spans="1:10" x14ac:dyDescent="0.25">
      <c r="A27" s="1">
        <v>194</v>
      </c>
      <c r="B27" s="3">
        <v>1953</v>
      </c>
      <c r="C27" s="3" t="s">
        <v>26</v>
      </c>
      <c r="D27" s="35">
        <v>56111</v>
      </c>
      <c r="E27" s="3">
        <v>1</v>
      </c>
      <c r="J27" s="38">
        <f t="shared" ref="J27:J37" si="1">D27-$K$3</f>
        <v>4093</v>
      </c>
    </row>
    <row r="28" spans="1:10" x14ac:dyDescent="0.25">
      <c r="A28" s="1">
        <v>195</v>
      </c>
      <c r="B28" s="3">
        <v>1953</v>
      </c>
      <c r="C28" s="3" t="s">
        <v>31</v>
      </c>
      <c r="D28" s="35">
        <v>56142</v>
      </c>
      <c r="E28" s="3">
        <v>1</v>
      </c>
      <c r="J28" s="38">
        <f t="shared" si="1"/>
        <v>4124</v>
      </c>
    </row>
    <row r="29" spans="1:10" x14ac:dyDescent="0.25">
      <c r="A29" s="1">
        <v>196</v>
      </c>
      <c r="B29" s="3">
        <v>1953</v>
      </c>
      <c r="C29" s="3" t="s">
        <v>33</v>
      </c>
      <c r="D29" s="35">
        <v>56172</v>
      </c>
      <c r="E29" s="3">
        <v>1</v>
      </c>
      <c r="J29" s="38">
        <f t="shared" si="1"/>
        <v>4154</v>
      </c>
    </row>
    <row r="30" spans="1:10" x14ac:dyDescent="0.25">
      <c r="A30" s="1">
        <v>197</v>
      </c>
      <c r="B30" s="36">
        <v>1954</v>
      </c>
      <c r="C30" s="3" t="s">
        <v>26</v>
      </c>
      <c r="D30" s="35">
        <v>56476</v>
      </c>
      <c r="G30" s="3">
        <v>1</v>
      </c>
      <c r="J30" s="38">
        <f t="shared" si="1"/>
        <v>4458</v>
      </c>
    </row>
    <row r="31" spans="1:10" x14ac:dyDescent="0.25">
      <c r="A31" s="1">
        <v>198</v>
      </c>
      <c r="B31" s="36">
        <v>1954</v>
      </c>
      <c r="C31" s="3" t="s">
        <v>31</v>
      </c>
      <c r="D31" s="35">
        <v>56507</v>
      </c>
      <c r="F31" s="3">
        <v>1</v>
      </c>
      <c r="J31" s="38">
        <f t="shared" si="1"/>
        <v>4489</v>
      </c>
    </row>
    <row r="32" spans="1:10" x14ac:dyDescent="0.25">
      <c r="A32" s="1">
        <v>199</v>
      </c>
      <c r="B32" s="36">
        <v>1954</v>
      </c>
      <c r="C32" s="3" t="s">
        <v>33</v>
      </c>
      <c r="D32" s="35">
        <v>56537</v>
      </c>
      <c r="H32" s="3">
        <v>1</v>
      </c>
      <c r="J32" s="38">
        <f t="shared" si="1"/>
        <v>4519</v>
      </c>
    </row>
    <row r="33" spans="1:10" x14ac:dyDescent="0.25">
      <c r="A33" s="1">
        <v>200</v>
      </c>
      <c r="B33" s="3">
        <v>1955</v>
      </c>
      <c r="C33" s="3" t="s">
        <v>26</v>
      </c>
      <c r="D33" s="35">
        <v>56841</v>
      </c>
      <c r="F33" s="3">
        <v>1</v>
      </c>
      <c r="J33" s="38">
        <f t="shared" si="1"/>
        <v>4823</v>
      </c>
    </row>
    <row r="34" spans="1:10" x14ac:dyDescent="0.25">
      <c r="A34" s="1">
        <v>201</v>
      </c>
      <c r="B34" s="3">
        <v>1955</v>
      </c>
      <c r="C34" s="3" t="s">
        <v>31</v>
      </c>
      <c r="D34" s="35">
        <v>56872</v>
      </c>
      <c r="F34" s="3">
        <v>1</v>
      </c>
      <c r="J34" s="38">
        <f t="shared" si="1"/>
        <v>4854</v>
      </c>
    </row>
    <row r="35" spans="1:10" x14ac:dyDescent="0.25">
      <c r="A35" s="1">
        <v>202</v>
      </c>
      <c r="B35" s="36">
        <v>1956</v>
      </c>
      <c r="C35" s="3" t="s">
        <v>31</v>
      </c>
      <c r="D35" s="35">
        <v>57238</v>
      </c>
      <c r="E35" s="3">
        <v>1</v>
      </c>
      <c r="J35" s="38">
        <f t="shared" si="1"/>
        <v>5220</v>
      </c>
    </row>
    <row r="36" spans="1:10" x14ac:dyDescent="0.25">
      <c r="A36" s="1">
        <v>203</v>
      </c>
      <c r="B36" s="3">
        <v>1957</v>
      </c>
      <c r="C36" s="3" t="s">
        <v>23</v>
      </c>
      <c r="D36" s="35">
        <v>57511</v>
      </c>
      <c r="G36" s="3">
        <v>1</v>
      </c>
      <c r="J36" s="38">
        <f t="shared" si="1"/>
        <v>5493</v>
      </c>
    </row>
    <row r="37" spans="1:10" x14ac:dyDescent="0.25">
      <c r="A37" s="1">
        <v>204</v>
      </c>
      <c r="B37" s="36">
        <v>1958</v>
      </c>
      <c r="C37" s="3" t="s">
        <v>31</v>
      </c>
      <c r="D37" s="35">
        <v>57968</v>
      </c>
      <c r="G37" s="3">
        <v>1</v>
      </c>
      <c r="J37" s="38">
        <f t="shared" si="1"/>
        <v>5950</v>
      </c>
    </row>
    <row r="38" spans="1:10" x14ac:dyDescent="0.25">
      <c r="A38" s="41">
        <f>COUNT(A4:A37)</f>
        <v>34</v>
      </c>
      <c r="J38" s="79">
        <f>SUM(J4:J37)</f>
        <v>93813</v>
      </c>
    </row>
  </sheetData>
  <mergeCells count="7">
    <mergeCell ref="A1:M1"/>
    <mergeCell ref="N1:O1"/>
    <mergeCell ref="A2:A3"/>
    <mergeCell ref="B2:C2"/>
    <mergeCell ref="D2:D3"/>
    <mergeCell ref="E2:I2"/>
    <mergeCell ref="J2:J3"/>
  </mergeCells>
  <printOptions horizontalCentered="1" verticalCentered="1"/>
  <pageMargins left="0.45" right="0.45" top="0.75" bottom="0.75" header="0.3" footer="0.3"/>
  <pageSetup scale="88" orientation="landscape" r:id="rId1"/>
  <headerFooter>
    <oddHeader>&amp;C&amp;"-,Bold"&amp;18US Landfalling Hurricanes, 1942-1958, Weather Radar (Start-up Period)</oddHeader>
    <oddFooter>&amp;L&amp;10 200220 Tim.Adams@NASA.gov and Katherine.A.Rice@NASA.gov</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852987-F346-40E5-9BB6-9340BCCAF563}">
  <sheetPr>
    <tabColor theme="6" tint="0.59999389629810485"/>
    <pageSetUpPr fitToPage="1"/>
  </sheetPr>
  <dimension ref="A1:O30"/>
  <sheetViews>
    <sheetView zoomScaleNormal="100" workbookViewId="0">
      <selection activeCell="Y4" sqref="Y4"/>
    </sheetView>
  </sheetViews>
  <sheetFormatPr defaultRowHeight="15" x14ac:dyDescent="0.25"/>
  <cols>
    <col min="2" max="3" width="9.140625" style="3"/>
    <col min="4" max="4" width="12.7109375" style="3" customWidth="1"/>
    <col min="5" max="9" width="6.7109375" style="3" customWidth="1"/>
    <col min="10" max="10" width="10.7109375" style="3" customWidth="1"/>
    <col min="11" max="13" width="12.7109375" customWidth="1"/>
    <col min="14" max="15" width="11.7109375" customWidth="1"/>
  </cols>
  <sheetData>
    <row r="1" spans="1:15" ht="24.95" customHeight="1" x14ac:dyDescent="0.25">
      <c r="A1" s="128" t="s">
        <v>3</v>
      </c>
      <c r="B1" s="129"/>
      <c r="C1" s="129"/>
      <c r="D1" s="129"/>
      <c r="E1" s="129"/>
      <c r="F1" s="129"/>
      <c r="G1" s="129"/>
      <c r="H1" s="129"/>
      <c r="I1" s="129"/>
      <c r="J1" s="129"/>
      <c r="K1" s="129"/>
      <c r="L1" s="129"/>
      <c r="M1" s="130"/>
      <c r="N1" s="136" t="s">
        <v>2</v>
      </c>
      <c r="O1" s="137"/>
    </row>
    <row r="2" spans="1:15" s="39" customFormat="1" ht="59.25" customHeight="1" x14ac:dyDescent="0.2">
      <c r="A2" s="138" t="s">
        <v>364</v>
      </c>
      <c r="B2" s="135" t="s">
        <v>366</v>
      </c>
      <c r="C2" s="135"/>
      <c r="D2" s="140" t="s">
        <v>391</v>
      </c>
      <c r="E2" s="134" t="s">
        <v>365</v>
      </c>
      <c r="F2" s="134"/>
      <c r="G2" s="134"/>
      <c r="H2" s="134"/>
      <c r="I2" s="134"/>
      <c r="J2" s="142" t="s">
        <v>396</v>
      </c>
      <c r="K2" s="62" t="s">
        <v>367</v>
      </c>
      <c r="L2" s="62" t="s">
        <v>368</v>
      </c>
      <c r="M2" s="72" t="s">
        <v>394</v>
      </c>
      <c r="N2" s="73" t="s">
        <v>392</v>
      </c>
      <c r="O2" s="74" t="s">
        <v>393</v>
      </c>
    </row>
    <row r="3" spans="1:15" s="39" customFormat="1" ht="60.75" customHeight="1" x14ac:dyDescent="0.2">
      <c r="A3" s="139"/>
      <c r="B3" s="76" t="s">
        <v>363</v>
      </c>
      <c r="C3" s="76" t="s">
        <v>11</v>
      </c>
      <c r="D3" s="141"/>
      <c r="E3" s="77">
        <v>1</v>
      </c>
      <c r="F3" s="77">
        <v>2</v>
      </c>
      <c r="G3" s="77">
        <v>3</v>
      </c>
      <c r="H3" s="77">
        <v>4</v>
      </c>
      <c r="I3" s="77">
        <v>5</v>
      </c>
      <c r="J3" s="143"/>
      <c r="K3" s="69">
        <v>58227</v>
      </c>
      <c r="L3" s="69">
        <v>64619</v>
      </c>
      <c r="M3" s="70">
        <f>L3-K3</f>
        <v>6392</v>
      </c>
      <c r="N3" s="64">
        <f>((J30/A30)-(M3/2))/(M3*((1/(12*A30))^0.5))</f>
        <v>-1.0793122604885823</v>
      </c>
      <c r="O3" s="65">
        <f>ABS(1-2*(1-_xlfn.NORM.S.DIST(N3,TRUE)))</f>
        <v>0.71955145086469985</v>
      </c>
    </row>
    <row r="4" spans="1:15" x14ac:dyDescent="0.25">
      <c r="A4" s="1">
        <v>205</v>
      </c>
      <c r="B4" s="3">
        <v>1959</v>
      </c>
      <c r="C4" s="3" t="s">
        <v>67</v>
      </c>
      <c r="D4" s="35">
        <v>58266</v>
      </c>
      <c r="E4" s="3">
        <v>1</v>
      </c>
      <c r="J4" s="38">
        <f t="shared" ref="J4:J29" si="0">D4-$K$3</f>
        <v>39</v>
      </c>
      <c r="M4" s="83">
        <f>M3/365</f>
        <v>17.512328767123286</v>
      </c>
    </row>
    <row r="5" spans="1:15" x14ac:dyDescent="0.25">
      <c r="A5" s="1">
        <v>206</v>
      </c>
      <c r="B5" s="3">
        <v>1959</v>
      </c>
      <c r="C5" s="3" t="s">
        <v>67</v>
      </c>
      <c r="D5" s="35">
        <v>58276</v>
      </c>
      <c r="E5" s="3">
        <v>1</v>
      </c>
      <c r="J5" s="38">
        <f t="shared" si="0"/>
        <v>49</v>
      </c>
    </row>
    <row r="6" spans="1:15" x14ac:dyDescent="0.25">
      <c r="A6" s="1">
        <v>207</v>
      </c>
      <c r="B6" s="3">
        <v>1959</v>
      </c>
      <c r="C6" s="3" t="s">
        <v>31</v>
      </c>
      <c r="D6" s="35">
        <v>58333</v>
      </c>
      <c r="H6" s="3">
        <v>1</v>
      </c>
      <c r="J6" s="38">
        <f t="shared" si="0"/>
        <v>106</v>
      </c>
    </row>
    <row r="7" spans="1:15" x14ac:dyDescent="0.25">
      <c r="A7" s="1">
        <v>208</v>
      </c>
      <c r="B7" s="36">
        <v>1960</v>
      </c>
      <c r="C7" s="3" t="s">
        <v>31</v>
      </c>
      <c r="D7" s="35">
        <v>58694</v>
      </c>
      <c r="H7" s="3">
        <v>1</v>
      </c>
      <c r="J7" s="38">
        <f t="shared" si="0"/>
        <v>467</v>
      </c>
    </row>
    <row r="8" spans="1:15" x14ac:dyDescent="0.25">
      <c r="A8" s="1">
        <v>209</v>
      </c>
      <c r="B8" s="36">
        <v>1960</v>
      </c>
      <c r="C8" s="3" t="s">
        <v>31</v>
      </c>
      <c r="D8" s="35">
        <v>58704</v>
      </c>
      <c r="E8" s="3">
        <v>1</v>
      </c>
      <c r="J8" s="38">
        <f t="shared" si="0"/>
        <v>477</v>
      </c>
    </row>
    <row r="9" spans="1:15" x14ac:dyDescent="0.25">
      <c r="A9" s="1">
        <v>210</v>
      </c>
      <c r="B9" s="3">
        <v>1961</v>
      </c>
      <c r="C9" s="3" t="s">
        <v>31</v>
      </c>
      <c r="D9" s="35">
        <v>59064</v>
      </c>
      <c r="H9" s="3">
        <v>1</v>
      </c>
      <c r="J9" s="38">
        <f t="shared" si="0"/>
        <v>837</v>
      </c>
    </row>
    <row r="10" spans="1:15" x14ac:dyDescent="0.25">
      <c r="A10" s="1">
        <v>211</v>
      </c>
      <c r="B10" s="36">
        <v>1963</v>
      </c>
      <c r="C10" s="3" t="s">
        <v>31</v>
      </c>
      <c r="D10" s="35">
        <v>59794</v>
      </c>
      <c r="E10" s="3">
        <v>1</v>
      </c>
      <c r="J10" s="38">
        <f t="shared" si="0"/>
        <v>1567</v>
      </c>
    </row>
    <row r="11" spans="1:15" x14ac:dyDescent="0.25">
      <c r="A11" s="1">
        <v>212</v>
      </c>
      <c r="B11" s="3">
        <v>1964</v>
      </c>
      <c r="C11" s="3" t="s">
        <v>26</v>
      </c>
      <c r="D11" s="35">
        <v>60129</v>
      </c>
      <c r="F11" s="3">
        <v>1</v>
      </c>
      <c r="J11" s="38">
        <f t="shared" si="0"/>
        <v>1902</v>
      </c>
    </row>
    <row r="12" spans="1:15" x14ac:dyDescent="0.25">
      <c r="A12" s="1">
        <v>213</v>
      </c>
      <c r="B12" s="3">
        <v>1964</v>
      </c>
      <c r="C12" s="3" t="s">
        <v>31</v>
      </c>
      <c r="D12" s="35">
        <v>60160</v>
      </c>
      <c r="F12" s="3">
        <v>1</v>
      </c>
      <c r="J12" s="38">
        <f t="shared" si="0"/>
        <v>1933</v>
      </c>
    </row>
    <row r="13" spans="1:15" x14ac:dyDescent="0.25">
      <c r="A13" s="1">
        <v>214</v>
      </c>
      <c r="B13" s="3">
        <v>1964</v>
      </c>
      <c r="C13" s="3" t="s">
        <v>33</v>
      </c>
      <c r="D13" s="35">
        <v>60185</v>
      </c>
      <c r="G13" s="3">
        <v>1</v>
      </c>
      <c r="J13" s="38">
        <f t="shared" si="0"/>
        <v>1958</v>
      </c>
    </row>
    <row r="14" spans="1:15" x14ac:dyDescent="0.25">
      <c r="A14" s="1">
        <v>215</v>
      </c>
      <c r="B14" s="3">
        <v>1964</v>
      </c>
      <c r="C14" s="3" t="s">
        <v>33</v>
      </c>
      <c r="D14" s="35">
        <v>60195</v>
      </c>
      <c r="F14" s="3">
        <v>1</v>
      </c>
      <c r="J14" s="38">
        <f t="shared" si="0"/>
        <v>1968</v>
      </c>
    </row>
    <row r="15" spans="1:15" x14ac:dyDescent="0.25">
      <c r="A15" s="1">
        <v>216</v>
      </c>
      <c r="B15" s="36">
        <v>1965</v>
      </c>
      <c r="C15" s="3" t="s">
        <v>31</v>
      </c>
      <c r="D15" s="35">
        <v>60525</v>
      </c>
      <c r="G15" s="3">
        <v>1</v>
      </c>
      <c r="J15" s="38">
        <f t="shared" si="0"/>
        <v>2298</v>
      </c>
    </row>
    <row r="16" spans="1:15" x14ac:dyDescent="0.25">
      <c r="A16" s="1">
        <v>217</v>
      </c>
      <c r="B16" s="3">
        <v>1966</v>
      </c>
      <c r="C16" s="3" t="s">
        <v>23</v>
      </c>
      <c r="D16" s="35">
        <v>60798</v>
      </c>
      <c r="F16" s="3">
        <v>1</v>
      </c>
      <c r="J16" s="38">
        <f t="shared" si="0"/>
        <v>2571</v>
      </c>
    </row>
    <row r="17" spans="1:10" x14ac:dyDescent="0.25">
      <c r="A17" s="1">
        <v>218</v>
      </c>
      <c r="B17" s="3">
        <v>1966</v>
      </c>
      <c r="C17" s="3" t="s">
        <v>33</v>
      </c>
      <c r="D17" s="35">
        <v>60920</v>
      </c>
      <c r="E17" s="3">
        <v>1</v>
      </c>
      <c r="J17" s="38">
        <f t="shared" si="0"/>
        <v>2693</v>
      </c>
    </row>
    <row r="18" spans="1:10" x14ac:dyDescent="0.25">
      <c r="A18" s="1">
        <v>219</v>
      </c>
      <c r="B18" s="36">
        <v>1967</v>
      </c>
      <c r="C18" s="3" t="s">
        <v>31</v>
      </c>
      <c r="D18" s="35">
        <v>61255</v>
      </c>
      <c r="G18" s="3">
        <v>1</v>
      </c>
      <c r="J18" s="38">
        <f t="shared" si="0"/>
        <v>3028</v>
      </c>
    </row>
    <row r="19" spans="1:10" x14ac:dyDescent="0.25">
      <c r="A19" s="1">
        <v>220</v>
      </c>
      <c r="B19" s="3">
        <v>1968</v>
      </c>
      <c r="C19" s="3" t="s">
        <v>33</v>
      </c>
      <c r="D19" s="35">
        <v>61646</v>
      </c>
      <c r="F19" s="3">
        <v>1</v>
      </c>
      <c r="J19" s="38">
        <f t="shared" si="0"/>
        <v>3419</v>
      </c>
    </row>
    <row r="20" spans="1:10" x14ac:dyDescent="0.25">
      <c r="A20" s="1">
        <v>221</v>
      </c>
      <c r="B20" s="36">
        <v>1969</v>
      </c>
      <c r="C20" s="3" t="s">
        <v>26</v>
      </c>
      <c r="D20" s="35">
        <v>61955</v>
      </c>
      <c r="I20" s="3">
        <v>1</v>
      </c>
      <c r="J20" s="38">
        <f t="shared" si="0"/>
        <v>3728</v>
      </c>
    </row>
    <row r="21" spans="1:10" x14ac:dyDescent="0.25">
      <c r="A21" s="1">
        <v>222</v>
      </c>
      <c r="B21" s="36">
        <v>1969</v>
      </c>
      <c r="C21" s="3" t="s">
        <v>31</v>
      </c>
      <c r="D21" s="35">
        <v>61986</v>
      </c>
      <c r="E21" s="3">
        <v>1</v>
      </c>
      <c r="J21" s="38">
        <f t="shared" si="0"/>
        <v>3759</v>
      </c>
    </row>
    <row r="22" spans="1:10" x14ac:dyDescent="0.25">
      <c r="A22" s="1">
        <v>223</v>
      </c>
      <c r="B22" s="3">
        <v>1970</v>
      </c>
      <c r="C22" s="3" t="s">
        <v>26</v>
      </c>
      <c r="D22" s="35">
        <v>62320</v>
      </c>
      <c r="G22" s="3">
        <v>1</v>
      </c>
      <c r="J22" s="38">
        <f t="shared" si="0"/>
        <v>4093</v>
      </c>
    </row>
    <row r="23" spans="1:10" x14ac:dyDescent="0.25">
      <c r="A23" s="1">
        <v>224</v>
      </c>
      <c r="B23" s="36">
        <v>1971</v>
      </c>
      <c r="C23" s="3" t="s">
        <v>31</v>
      </c>
      <c r="D23" s="35">
        <v>62708</v>
      </c>
      <c r="F23" s="3">
        <v>1</v>
      </c>
      <c r="J23" s="38">
        <f t="shared" si="0"/>
        <v>4481</v>
      </c>
    </row>
    <row r="24" spans="1:10" x14ac:dyDescent="0.25">
      <c r="A24" s="1">
        <v>225</v>
      </c>
      <c r="B24" s="36">
        <v>1971</v>
      </c>
      <c r="C24" s="3" t="s">
        <v>31</v>
      </c>
      <c r="D24" s="35">
        <v>62716</v>
      </c>
      <c r="E24" s="3">
        <v>1</v>
      </c>
      <c r="J24" s="38">
        <f t="shared" si="0"/>
        <v>4489</v>
      </c>
    </row>
    <row r="25" spans="1:10" x14ac:dyDescent="0.25">
      <c r="A25" s="1">
        <v>226</v>
      </c>
      <c r="B25" s="36">
        <v>1971</v>
      </c>
      <c r="C25" s="3" t="s">
        <v>31</v>
      </c>
      <c r="D25" s="35">
        <v>62723</v>
      </c>
      <c r="E25" s="3">
        <v>1</v>
      </c>
      <c r="J25" s="38">
        <f t="shared" si="0"/>
        <v>4496</v>
      </c>
    </row>
    <row r="26" spans="1:10" x14ac:dyDescent="0.25">
      <c r="A26" s="1">
        <v>227</v>
      </c>
      <c r="B26" s="3">
        <v>1972</v>
      </c>
      <c r="C26" s="3" t="s">
        <v>23</v>
      </c>
      <c r="D26" s="35">
        <v>62990</v>
      </c>
      <c r="E26" s="3">
        <v>1</v>
      </c>
      <c r="J26" s="38">
        <f t="shared" si="0"/>
        <v>4763</v>
      </c>
    </row>
    <row r="27" spans="1:10" x14ac:dyDescent="0.25">
      <c r="A27" s="1">
        <v>228</v>
      </c>
      <c r="B27" s="36">
        <v>1974</v>
      </c>
      <c r="C27" s="3" t="s">
        <v>31</v>
      </c>
      <c r="D27" s="35">
        <v>63812</v>
      </c>
      <c r="G27" s="3">
        <v>1</v>
      </c>
      <c r="J27" s="38">
        <f t="shared" si="0"/>
        <v>5585</v>
      </c>
    </row>
    <row r="28" spans="1:10" x14ac:dyDescent="0.25">
      <c r="A28" s="1">
        <v>229</v>
      </c>
      <c r="B28" s="3">
        <v>1975</v>
      </c>
      <c r="C28" s="3" t="s">
        <v>31</v>
      </c>
      <c r="D28" s="35">
        <v>64177</v>
      </c>
      <c r="G28" s="3">
        <v>1</v>
      </c>
      <c r="J28" s="38">
        <f t="shared" si="0"/>
        <v>5950</v>
      </c>
    </row>
    <row r="29" spans="1:10" x14ac:dyDescent="0.25">
      <c r="A29" s="1">
        <v>230</v>
      </c>
      <c r="B29" s="36">
        <v>1976</v>
      </c>
      <c r="C29" s="3" t="s">
        <v>26</v>
      </c>
      <c r="D29" s="35">
        <v>64512</v>
      </c>
      <c r="E29" s="3">
        <v>1</v>
      </c>
      <c r="J29" s="38">
        <f t="shared" si="0"/>
        <v>6285</v>
      </c>
    </row>
    <row r="30" spans="1:10" x14ac:dyDescent="0.25">
      <c r="A30" s="41">
        <f>COUNT(A4:A29)</f>
        <v>26</v>
      </c>
      <c r="J30" s="79">
        <f>SUM(J4:J29)</f>
        <v>72941</v>
      </c>
    </row>
  </sheetData>
  <mergeCells count="7">
    <mergeCell ref="A1:M1"/>
    <mergeCell ref="N1:O1"/>
    <mergeCell ref="A2:A3"/>
    <mergeCell ref="B2:C2"/>
    <mergeCell ref="D2:D3"/>
    <mergeCell ref="E2:I2"/>
    <mergeCell ref="J2:J3"/>
  </mergeCells>
  <printOptions horizontalCentered="1" verticalCentered="1"/>
  <pageMargins left="0.45" right="0.45" top="0.75" bottom="0.75" header="0.3" footer="0.3"/>
  <pageSetup scale="88" orientation="landscape" r:id="rId1"/>
  <headerFooter>
    <oddHeader>&amp;C&amp;"-,Bold"&amp;18US Landfalling Hurricanes, 1959-1976, Weather Radar (National Warning Network)</oddHeader>
    <oddFooter>&amp;L&amp;10 200220 Tim.Adams@NASA.gov and Katherine.A.Rice@NASA.gov</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CBFB75-C1F9-45A7-A73D-3A84D86FADC8}">
  <sheetPr>
    <tabColor theme="6" tint="0.59999389629810485"/>
    <pageSetUpPr fitToPage="1"/>
  </sheetPr>
  <dimension ref="A1:O25"/>
  <sheetViews>
    <sheetView zoomScaleNormal="100" workbookViewId="0">
      <selection activeCell="Y4" sqref="Y4"/>
    </sheetView>
  </sheetViews>
  <sheetFormatPr defaultRowHeight="15" x14ac:dyDescent="0.25"/>
  <cols>
    <col min="2" max="3" width="9.140625" style="3"/>
    <col min="4" max="4" width="12.7109375" style="3" customWidth="1"/>
    <col min="5" max="9" width="6.7109375" style="3" customWidth="1"/>
    <col min="10" max="10" width="10.7109375" style="3" customWidth="1"/>
    <col min="11" max="13" width="12.7109375" customWidth="1"/>
    <col min="14" max="15" width="11.7109375" customWidth="1"/>
  </cols>
  <sheetData>
    <row r="1" spans="1:15" ht="24.95" customHeight="1" x14ac:dyDescent="0.25">
      <c r="A1" s="128" t="s">
        <v>3</v>
      </c>
      <c r="B1" s="129"/>
      <c r="C1" s="129"/>
      <c r="D1" s="129"/>
      <c r="E1" s="129"/>
      <c r="F1" s="129"/>
      <c r="G1" s="129"/>
      <c r="H1" s="129"/>
      <c r="I1" s="129"/>
      <c r="J1" s="129"/>
      <c r="K1" s="129"/>
      <c r="L1" s="129"/>
      <c r="M1" s="130"/>
      <c r="N1" s="136" t="s">
        <v>2</v>
      </c>
      <c r="O1" s="137"/>
    </row>
    <row r="2" spans="1:15" s="39" customFormat="1" ht="59.25" customHeight="1" x14ac:dyDescent="0.2">
      <c r="A2" s="138" t="s">
        <v>364</v>
      </c>
      <c r="B2" s="135" t="s">
        <v>366</v>
      </c>
      <c r="C2" s="135"/>
      <c r="D2" s="140" t="s">
        <v>391</v>
      </c>
      <c r="E2" s="134" t="s">
        <v>365</v>
      </c>
      <c r="F2" s="134"/>
      <c r="G2" s="134"/>
      <c r="H2" s="134"/>
      <c r="I2" s="134"/>
      <c r="J2" s="142" t="s">
        <v>396</v>
      </c>
      <c r="K2" s="62" t="s">
        <v>367</v>
      </c>
      <c r="L2" s="62" t="s">
        <v>368</v>
      </c>
      <c r="M2" s="72" t="s">
        <v>394</v>
      </c>
      <c r="N2" s="73" t="s">
        <v>392</v>
      </c>
      <c r="O2" s="74" t="s">
        <v>393</v>
      </c>
    </row>
    <row r="3" spans="1:15" s="39" customFormat="1" ht="60.75" customHeight="1" x14ac:dyDescent="0.2">
      <c r="A3" s="139"/>
      <c r="B3" s="76" t="s">
        <v>363</v>
      </c>
      <c r="C3" s="76" t="s">
        <v>11</v>
      </c>
      <c r="D3" s="141"/>
      <c r="E3" s="77">
        <v>1</v>
      </c>
      <c r="F3" s="77">
        <v>2</v>
      </c>
      <c r="G3" s="77">
        <v>3</v>
      </c>
      <c r="H3" s="77">
        <v>4</v>
      </c>
      <c r="I3" s="77">
        <v>5</v>
      </c>
      <c r="J3" s="143"/>
      <c r="K3" s="69">
        <v>64802</v>
      </c>
      <c r="L3" s="69">
        <v>70097</v>
      </c>
      <c r="M3" s="70">
        <f>L3-K3</f>
        <v>5295</v>
      </c>
      <c r="N3" s="64">
        <f>((J25/A25)-(M3/2))/(M3*((1/(12*A25))^0.5))</f>
        <v>0.63522301138982284</v>
      </c>
      <c r="O3" s="65">
        <f>ABS(1-2*(1-_xlfn.NORM.S.DIST(N3,TRUE)))</f>
        <v>0.47471702275461514</v>
      </c>
    </row>
    <row r="4" spans="1:15" x14ac:dyDescent="0.25">
      <c r="A4" s="1">
        <v>231</v>
      </c>
      <c r="B4" s="3">
        <v>1977</v>
      </c>
      <c r="C4" s="3" t="s">
        <v>31</v>
      </c>
      <c r="D4" s="35">
        <v>64908</v>
      </c>
      <c r="E4" s="3">
        <v>1</v>
      </c>
      <c r="J4" s="38">
        <f t="shared" ref="J4:J24" si="0">D4-$K$3</f>
        <v>106</v>
      </c>
      <c r="M4" s="83">
        <f>M3/365</f>
        <v>14.506849315068493</v>
      </c>
    </row>
    <row r="5" spans="1:15" x14ac:dyDescent="0.25">
      <c r="A5" s="1">
        <v>232</v>
      </c>
      <c r="B5" s="36">
        <v>1979</v>
      </c>
      <c r="C5" s="3" t="s">
        <v>67</v>
      </c>
      <c r="D5" s="35">
        <v>65576</v>
      </c>
      <c r="E5" s="3">
        <v>1</v>
      </c>
      <c r="J5" s="38">
        <f t="shared" si="0"/>
        <v>774</v>
      </c>
    </row>
    <row r="6" spans="1:15" x14ac:dyDescent="0.25">
      <c r="A6" s="1">
        <v>233</v>
      </c>
      <c r="B6" s="36">
        <v>1979</v>
      </c>
      <c r="C6" s="3" t="s">
        <v>31</v>
      </c>
      <c r="D6" s="35">
        <v>65633</v>
      </c>
      <c r="F6" s="3">
        <v>1</v>
      </c>
      <c r="J6" s="38">
        <f t="shared" si="0"/>
        <v>831</v>
      </c>
    </row>
    <row r="7" spans="1:15" x14ac:dyDescent="0.25">
      <c r="A7" s="1">
        <v>234</v>
      </c>
      <c r="B7" s="36">
        <v>1979</v>
      </c>
      <c r="C7" s="3" t="s">
        <v>31</v>
      </c>
      <c r="D7" s="35">
        <v>65643</v>
      </c>
      <c r="G7" s="3">
        <v>1</v>
      </c>
      <c r="J7" s="38">
        <f t="shared" si="0"/>
        <v>841</v>
      </c>
    </row>
    <row r="8" spans="1:15" x14ac:dyDescent="0.25">
      <c r="A8" s="1">
        <v>235</v>
      </c>
      <c r="B8" s="3">
        <v>1980</v>
      </c>
      <c r="C8" s="3" t="s">
        <v>26</v>
      </c>
      <c r="D8" s="35">
        <v>65973</v>
      </c>
      <c r="G8" s="3">
        <v>1</v>
      </c>
      <c r="J8" s="38">
        <f t="shared" si="0"/>
        <v>1171</v>
      </c>
    </row>
    <row r="9" spans="1:15" x14ac:dyDescent="0.25">
      <c r="A9" s="1">
        <v>236</v>
      </c>
      <c r="B9" s="36">
        <v>1983</v>
      </c>
      <c r="C9" s="3" t="s">
        <v>26</v>
      </c>
      <c r="D9" s="35">
        <v>67068</v>
      </c>
      <c r="G9" s="3">
        <v>1</v>
      </c>
      <c r="J9" s="38">
        <f t="shared" si="0"/>
        <v>2266</v>
      </c>
    </row>
    <row r="10" spans="1:15" x14ac:dyDescent="0.25">
      <c r="A10" s="1">
        <v>237</v>
      </c>
      <c r="B10" s="3">
        <v>1984</v>
      </c>
      <c r="C10" s="3" t="s">
        <v>31</v>
      </c>
      <c r="D10" s="35">
        <v>67465</v>
      </c>
      <c r="F10" s="3">
        <v>1</v>
      </c>
      <c r="J10" s="38">
        <f t="shared" si="0"/>
        <v>2663</v>
      </c>
    </row>
    <row r="11" spans="1:15" x14ac:dyDescent="0.25">
      <c r="A11" s="1">
        <v>238</v>
      </c>
      <c r="B11" s="36">
        <v>1985</v>
      </c>
      <c r="C11" s="3" t="s">
        <v>67</v>
      </c>
      <c r="D11" s="35">
        <v>67768</v>
      </c>
      <c r="E11" s="3">
        <v>1</v>
      </c>
      <c r="J11" s="38">
        <f t="shared" si="0"/>
        <v>2966</v>
      </c>
    </row>
    <row r="12" spans="1:15" x14ac:dyDescent="0.25">
      <c r="A12" s="1">
        <v>239</v>
      </c>
      <c r="B12" s="36">
        <v>1985</v>
      </c>
      <c r="C12" s="3" t="s">
        <v>26</v>
      </c>
      <c r="D12" s="35">
        <v>67799</v>
      </c>
      <c r="E12" s="3">
        <v>1</v>
      </c>
      <c r="J12" s="38">
        <f t="shared" si="0"/>
        <v>2997</v>
      </c>
    </row>
    <row r="13" spans="1:15" x14ac:dyDescent="0.25">
      <c r="A13" s="1">
        <v>240</v>
      </c>
      <c r="B13" s="36">
        <v>1985</v>
      </c>
      <c r="C13" s="3" t="s">
        <v>31</v>
      </c>
      <c r="D13" s="35">
        <v>67825</v>
      </c>
      <c r="G13" s="3">
        <v>1</v>
      </c>
      <c r="J13" s="38">
        <f t="shared" si="0"/>
        <v>3023</v>
      </c>
    </row>
    <row r="14" spans="1:15" x14ac:dyDescent="0.25">
      <c r="A14" s="1">
        <v>241</v>
      </c>
      <c r="B14" s="36">
        <v>1985</v>
      </c>
      <c r="C14" s="3" t="s">
        <v>31</v>
      </c>
      <c r="D14" s="35">
        <v>67835</v>
      </c>
      <c r="G14" s="3">
        <v>1</v>
      </c>
      <c r="J14" s="38">
        <f t="shared" si="0"/>
        <v>3033</v>
      </c>
    </row>
    <row r="15" spans="1:15" x14ac:dyDescent="0.25">
      <c r="A15" s="1">
        <v>242</v>
      </c>
      <c r="B15" s="36">
        <v>1985</v>
      </c>
      <c r="C15" s="3" t="s">
        <v>33</v>
      </c>
      <c r="D15" s="35">
        <v>67860</v>
      </c>
      <c r="E15" s="3">
        <v>1</v>
      </c>
      <c r="J15" s="38">
        <f t="shared" si="0"/>
        <v>3058</v>
      </c>
    </row>
    <row r="16" spans="1:15" x14ac:dyDescent="0.25">
      <c r="A16" s="1">
        <v>243</v>
      </c>
      <c r="B16" s="36">
        <v>1985</v>
      </c>
      <c r="C16" s="3" t="s">
        <v>61</v>
      </c>
      <c r="D16" s="35">
        <v>67891</v>
      </c>
      <c r="F16" s="3">
        <v>1</v>
      </c>
      <c r="J16" s="38">
        <f t="shared" si="0"/>
        <v>3089</v>
      </c>
    </row>
    <row r="17" spans="1:10" x14ac:dyDescent="0.25">
      <c r="A17" s="1">
        <v>244</v>
      </c>
      <c r="B17" s="3">
        <v>1986</v>
      </c>
      <c r="C17" s="3" t="s">
        <v>23</v>
      </c>
      <c r="D17" s="35">
        <v>68103</v>
      </c>
      <c r="E17" s="3">
        <v>1</v>
      </c>
      <c r="J17" s="38">
        <f t="shared" si="0"/>
        <v>3301</v>
      </c>
    </row>
    <row r="18" spans="1:10" x14ac:dyDescent="0.25">
      <c r="A18" s="1">
        <v>245</v>
      </c>
      <c r="B18" s="3">
        <v>1986</v>
      </c>
      <c r="C18" s="3" t="s">
        <v>26</v>
      </c>
      <c r="D18" s="35">
        <v>68164</v>
      </c>
      <c r="E18" s="3">
        <v>1</v>
      </c>
      <c r="J18" s="38">
        <f t="shared" si="0"/>
        <v>3362</v>
      </c>
    </row>
    <row r="19" spans="1:10" x14ac:dyDescent="0.25">
      <c r="A19" s="1">
        <v>246</v>
      </c>
      <c r="B19" s="36">
        <v>1987</v>
      </c>
      <c r="C19" s="3" t="s">
        <v>33</v>
      </c>
      <c r="D19" s="35">
        <v>68590</v>
      </c>
      <c r="E19" s="3">
        <v>1</v>
      </c>
      <c r="J19" s="38">
        <f t="shared" si="0"/>
        <v>3788</v>
      </c>
    </row>
    <row r="20" spans="1:10" x14ac:dyDescent="0.25">
      <c r="A20" s="1">
        <v>247</v>
      </c>
      <c r="B20" s="3">
        <v>1988</v>
      </c>
      <c r="C20" s="3" t="s">
        <v>31</v>
      </c>
      <c r="D20" s="35">
        <v>68926</v>
      </c>
      <c r="E20" s="3">
        <v>1</v>
      </c>
      <c r="J20" s="38">
        <f t="shared" si="0"/>
        <v>4124</v>
      </c>
    </row>
    <row r="21" spans="1:10" x14ac:dyDescent="0.25">
      <c r="A21" s="1">
        <v>248</v>
      </c>
      <c r="B21" s="36">
        <v>1989</v>
      </c>
      <c r="C21" s="3" t="s">
        <v>26</v>
      </c>
      <c r="D21" s="35">
        <v>69260</v>
      </c>
      <c r="E21" s="3">
        <v>1</v>
      </c>
      <c r="J21" s="38">
        <f t="shared" si="0"/>
        <v>4458</v>
      </c>
    </row>
    <row r="22" spans="1:10" x14ac:dyDescent="0.25">
      <c r="A22" s="1">
        <v>249</v>
      </c>
      <c r="B22" s="36">
        <v>1989</v>
      </c>
      <c r="C22" s="3" t="s">
        <v>31</v>
      </c>
      <c r="D22" s="35">
        <v>69291</v>
      </c>
      <c r="H22" s="3">
        <v>1</v>
      </c>
      <c r="J22" s="38">
        <f t="shared" si="0"/>
        <v>4489</v>
      </c>
    </row>
    <row r="23" spans="1:10" x14ac:dyDescent="0.25">
      <c r="A23" s="1">
        <v>250</v>
      </c>
      <c r="B23" s="36">
        <v>1989</v>
      </c>
      <c r="C23" s="3" t="s">
        <v>33</v>
      </c>
      <c r="D23" s="35">
        <v>69321</v>
      </c>
      <c r="E23" s="3">
        <v>1</v>
      </c>
      <c r="J23" s="38">
        <f t="shared" si="0"/>
        <v>4519</v>
      </c>
    </row>
    <row r="24" spans="1:10" x14ac:dyDescent="0.25">
      <c r="A24" s="1">
        <v>251</v>
      </c>
      <c r="B24" s="3">
        <v>1991</v>
      </c>
      <c r="C24" s="3" t="s">
        <v>26</v>
      </c>
      <c r="D24" s="35">
        <v>69990</v>
      </c>
      <c r="F24" s="3">
        <v>1</v>
      </c>
      <c r="J24" s="38">
        <f t="shared" si="0"/>
        <v>5188</v>
      </c>
    </row>
    <row r="25" spans="1:10" x14ac:dyDescent="0.25">
      <c r="A25" s="41">
        <f>COUNT(A4:A24)</f>
        <v>21</v>
      </c>
      <c r="J25" s="79">
        <f>SUM(J4:J24)</f>
        <v>60047</v>
      </c>
    </row>
  </sheetData>
  <mergeCells count="7">
    <mergeCell ref="A1:M1"/>
    <mergeCell ref="N1:O1"/>
    <mergeCell ref="A2:A3"/>
    <mergeCell ref="B2:C2"/>
    <mergeCell ref="D2:D3"/>
    <mergeCell ref="E2:I2"/>
    <mergeCell ref="J2:J3"/>
  </mergeCells>
  <printOptions horizontalCentered="1" verticalCentered="1"/>
  <pageMargins left="0.45" right="0.45" top="0.75" bottom="0.75" header="0.3" footer="0.3"/>
  <pageSetup scale="88" orientation="landscape" r:id="rId1"/>
  <headerFooter>
    <oddHeader>&amp;C&amp;"-,Bold"&amp;18US Landfalling Hurricanes, 1977-1991, Weather Radar (WSR-74 upgrade)</oddHeader>
    <oddFooter>&amp;L&amp;10 200220 Tim.Adams@NASA.gov and Katherine.A.Rice@NASA.gov</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E927D7-4862-41CE-B29E-F7C443208806}">
  <sheetPr>
    <tabColor theme="6" tint="0.59999389629810485"/>
    <pageSetUpPr fitToPage="1"/>
  </sheetPr>
  <dimension ref="A1:V58"/>
  <sheetViews>
    <sheetView zoomScaleNormal="100" workbookViewId="0">
      <selection activeCell="Y4" sqref="Y4"/>
    </sheetView>
  </sheetViews>
  <sheetFormatPr defaultRowHeight="15" x14ac:dyDescent="0.25"/>
  <cols>
    <col min="2" max="3" width="9.140625" style="3"/>
    <col min="4" max="4" width="12.7109375" style="3" customWidth="1"/>
    <col min="5" max="9" width="6.7109375" style="3" customWidth="1"/>
    <col min="10" max="10" width="10.7109375" style="3" customWidth="1"/>
    <col min="11" max="13" width="12.7109375" customWidth="1"/>
    <col min="14" max="15" width="11.7109375" customWidth="1"/>
    <col min="19" max="19" width="9.7109375" bestFit="1" customWidth="1"/>
    <col min="21" max="21" width="9.7109375" bestFit="1" customWidth="1"/>
  </cols>
  <sheetData>
    <row r="1" spans="1:15" ht="24.95" customHeight="1" x14ac:dyDescent="0.25">
      <c r="A1" s="128" t="s">
        <v>3</v>
      </c>
      <c r="B1" s="129"/>
      <c r="C1" s="129"/>
      <c r="D1" s="129"/>
      <c r="E1" s="129"/>
      <c r="F1" s="129"/>
      <c r="G1" s="129"/>
      <c r="H1" s="129"/>
      <c r="I1" s="129"/>
      <c r="J1" s="129"/>
      <c r="K1" s="129"/>
      <c r="L1" s="129"/>
      <c r="M1" s="130"/>
      <c r="N1" s="136" t="s">
        <v>2</v>
      </c>
      <c r="O1" s="137"/>
    </row>
    <row r="2" spans="1:15" s="39" customFormat="1" ht="59.25" customHeight="1" x14ac:dyDescent="0.2">
      <c r="A2" s="138" t="s">
        <v>364</v>
      </c>
      <c r="B2" s="135" t="s">
        <v>366</v>
      </c>
      <c r="C2" s="135"/>
      <c r="D2" s="140" t="s">
        <v>391</v>
      </c>
      <c r="E2" s="134" t="s">
        <v>365</v>
      </c>
      <c r="F2" s="134"/>
      <c r="G2" s="134"/>
      <c r="H2" s="134"/>
      <c r="I2" s="134"/>
      <c r="J2" s="142" t="s">
        <v>396</v>
      </c>
      <c r="K2" s="62" t="s">
        <v>367</v>
      </c>
      <c r="L2" s="62" t="s">
        <v>368</v>
      </c>
      <c r="M2" s="72" t="s">
        <v>394</v>
      </c>
      <c r="N2" s="73" t="s">
        <v>392</v>
      </c>
      <c r="O2" s="74" t="s">
        <v>393</v>
      </c>
    </row>
    <row r="3" spans="1:15" s="39" customFormat="1" ht="60.75" customHeight="1" x14ac:dyDescent="0.2">
      <c r="A3" s="139"/>
      <c r="B3" s="76" t="s">
        <v>363</v>
      </c>
      <c r="C3" s="76" t="s">
        <v>11</v>
      </c>
      <c r="D3" s="141"/>
      <c r="E3" s="77">
        <v>1</v>
      </c>
      <c r="F3" s="77">
        <v>2</v>
      </c>
      <c r="G3" s="77">
        <v>3</v>
      </c>
      <c r="H3" s="77">
        <v>4</v>
      </c>
      <c r="I3" s="77">
        <v>5</v>
      </c>
      <c r="J3" s="143"/>
      <c r="K3" s="69">
        <v>70281</v>
      </c>
      <c r="L3" s="69">
        <v>79958</v>
      </c>
      <c r="M3" s="70">
        <f>L3-K3</f>
        <v>9677</v>
      </c>
      <c r="N3" s="64">
        <f>((J47/A47)-(M3/2))/(M3*((1/(12*A47))^0.5))</f>
        <v>2.3719494810281835E-2</v>
      </c>
      <c r="O3" s="65">
        <f>ABS(1-2*(1-_xlfn.NORM.S.DIST(N3,TRUE)))</f>
        <v>1.8923644229966285E-2</v>
      </c>
    </row>
    <row r="4" spans="1:15" x14ac:dyDescent="0.25">
      <c r="A4" s="1">
        <v>252</v>
      </c>
      <c r="B4" s="36">
        <v>1992</v>
      </c>
      <c r="C4" s="3" t="s">
        <v>26</v>
      </c>
      <c r="D4" s="35">
        <v>70356</v>
      </c>
      <c r="I4" s="3">
        <v>1</v>
      </c>
      <c r="J4" s="38">
        <f t="shared" ref="J4:J9" si="0">D4-$K$3</f>
        <v>75</v>
      </c>
      <c r="M4" s="83">
        <f>M3/365</f>
        <v>26.512328767123286</v>
      </c>
    </row>
    <row r="5" spans="1:15" x14ac:dyDescent="0.25">
      <c r="A5" s="1">
        <v>253</v>
      </c>
      <c r="B5" s="3">
        <v>1993</v>
      </c>
      <c r="C5" s="3" t="s">
        <v>26</v>
      </c>
      <c r="D5" s="35">
        <v>70721</v>
      </c>
      <c r="G5" s="3">
        <v>1</v>
      </c>
      <c r="J5" s="38">
        <f t="shared" si="0"/>
        <v>440</v>
      </c>
    </row>
    <row r="6" spans="1:15" x14ac:dyDescent="0.25">
      <c r="A6" s="1">
        <v>254</v>
      </c>
      <c r="B6" s="36">
        <v>1995</v>
      </c>
      <c r="C6" s="3" t="s">
        <v>26</v>
      </c>
      <c r="D6" s="35">
        <v>71451</v>
      </c>
      <c r="F6" s="3">
        <v>1</v>
      </c>
      <c r="J6" s="38">
        <f t="shared" si="0"/>
        <v>1170</v>
      </c>
    </row>
    <row r="7" spans="1:15" x14ac:dyDescent="0.25">
      <c r="A7" s="1">
        <v>255</v>
      </c>
      <c r="B7" s="36">
        <v>1995</v>
      </c>
      <c r="C7" s="3" t="s">
        <v>33</v>
      </c>
      <c r="D7" s="35">
        <v>71512</v>
      </c>
      <c r="G7" s="3">
        <v>1</v>
      </c>
      <c r="J7" s="38">
        <f t="shared" si="0"/>
        <v>1231</v>
      </c>
    </row>
    <row r="8" spans="1:15" x14ac:dyDescent="0.25">
      <c r="A8" s="1">
        <v>256</v>
      </c>
      <c r="B8" s="3">
        <v>1996</v>
      </c>
      <c r="C8" s="3" t="s">
        <v>67</v>
      </c>
      <c r="D8" s="35">
        <v>71786</v>
      </c>
      <c r="F8" s="3">
        <v>1</v>
      </c>
      <c r="J8" s="38">
        <f t="shared" si="0"/>
        <v>1505</v>
      </c>
    </row>
    <row r="9" spans="1:15" x14ac:dyDescent="0.25">
      <c r="A9" s="1">
        <v>257</v>
      </c>
      <c r="B9" s="3">
        <v>1996</v>
      </c>
      <c r="C9" s="3" t="s">
        <v>31</v>
      </c>
      <c r="D9" s="35">
        <v>71848</v>
      </c>
      <c r="G9" s="3">
        <v>1</v>
      </c>
      <c r="J9" s="38">
        <f t="shared" si="0"/>
        <v>1567</v>
      </c>
    </row>
    <row r="10" spans="1:15" x14ac:dyDescent="0.25">
      <c r="A10" s="1">
        <v>258</v>
      </c>
      <c r="B10" s="36">
        <v>1997</v>
      </c>
      <c r="C10" s="3" t="s">
        <v>67</v>
      </c>
      <c r="D10" s="35">
        <v>72151</v>
      </c>
      <c r="E10" s="3">
        <v>1</v>
      </c>
      <c r="J10" s="38">
        <f t="shared" ref="J10:J46" si="1">D10-$K$3</f>
        <v>1870</v>
      </c>
    </row>
    <row r="11" spans="1:15" x14ac:dyDescent="0.25">
      <c r="A11" s="1">
        <v>259</v>
      </c>
      <c r="B11" s="3">
        <v>1998</v>
      </c>
      <c r="C11" s="3" t="s">
        <v>26</v>
      </c>
      <c r="D11" s="35">
        <v>72547</v>
      </c>
      <c r="F11" s="3">
        <v>1</v>
      </c>
      <c r="J11" s="38">
        <f t="shared" si="1"/>
        <v>2266</v>
      </c>
    </row>
    <row r="12" spans="1:15" x14ac:dyDescent="0.25">
      <c r="A12" s="1">
        <v>260</v>
      </c>
      <c r="B12" s="3">
        <v>1998</v>
      </c>
      <c r="C12" s="3" t="s">
        <v>31</v>
      </c>
      <c r="D12" s="35">
        <v>72573</v>
      </c>
      <c r="E12" s="3">
        <v>1</v>
      </c>
      <c r="J12" s="38">
        <f t="shared" si="1"/>
        <v>2292</v>
      </c>
    </row>
    <row r="13" spans="1:15" x14ac:dyDescent="0.25">
      <c r="A13" s="1">
        <v>261</v>
      </c>
      <c r="B13" s="3">
        <v>1998</v>
      </c>
      <c r="C13" s="3" t="s">
        <v>31</v>
      </c>
      <c r="D13" s="35">
        <v>72583</v>
      </c>
      <c r="F13" s="3">
        <v>1</v>
      </c>
      <c r="J13" s="38">
        <f t="shared" si="1"/>
        <v>2302</v>
      </c>
    </row>
    <row r="14" spans="1:15" x14ac:dyDescent="0.25">
      <c r="A14" s="1">
        <v>262</v>
      </c>
      <c r="B14" s="36">
        <v>1999</v>
      </c>
      <c r="C14" s="3" t="s">
        <v>26</v>
      </c>
      <c r="D14" s="35">
        <v>72912</v>
      </c>
      <c r="G14" s="3">
        <v>1</v>
      </c>
      <c r="J14" s="38">
        <f t="shared" si="1"/>
        <v>2631</v>
      </c>
    </row>
    <row r="15" spans="1:15" x14ac:dyDescent="0.25">
      <c r="A15" s="1">
        <v>263</v>
      </c>
      <c r="B15" s="36">
        <v>1999</v>
      </c>
      <c r="C15" s="3" t="s">
        <v>31</v>
      </c>
      <c r="D15" s="35">
        <v>72943</v>
      </c>
      <c r="F15" s="3">
        <v>1</v>
      </c>
      <c r="J15" s="38">
        <f t="shared" si="1"/>
        <v>2662</v>
      </c>
    </row>
    <row r="16" spans="1:15" x14ac:dyDescent="0.25">
      <c r="A16" s="1">
        <v>264</v>
      </c>
      <c r="B16" s="36">
        <v>1999</v>
      </c>
      <c r="C16" s="3" t="s">
        <v>33</v>
      </c>
      <c r="D16" s="35">
        <v>72973</v>
      </c>
      <c r="F16" s="3">
        <v>1</v>
      </c>
      <c r="J16" s="38">
        <f t="shared" si="1"/>
        <v>2692</v>
      </c>
    </row>
    <row r="17" spans="1:22" x14ac:dyDescent="0.25">
      <c r="A17" s="1">
        <v>265</v>
      </c>
      <c r="B17" s="3">
        <v>2002</v>
      </c>
      <c r="C17" s="3" t="s">
        <v>33</v>
      </c>
      <c r="D17" s="35">
        <v>74068</v>
      </c>
      <c r="E17" s="3">
        <v>1</v>
      </c>
      <c r="J17" s="38">
        <f t="shared" si="1"/>
        <v>3787</v>
      </c>
    </row>
    <row r="18" spans="1:22" x14ac:dyDescent="0.25">
      <c r="A18" s="1">
        <v>266</v>
      </c>
      <c r="B18" s="36">
        <v>2003</v>
      </c>
      <c r="C18" s="3" t="s">
        <v>67</v>
      </c>
      <c r="D18" s="35">
        <v>74341</v>
      </c>
      <c r="E18" s="3">
        <v>1</v>
      </c>
      <c r="J18" s="38">
        <f t="shared" si="1"/>
        <v>4060</v>
      </c>
    </row>
    <row r="19" spans="1:22" x14ac:dyDescent="0.25">
      <c r="A19" s="1">
        <v>267</v>
      </c>
      <c r="B19" s="36">
        <v>2003</v>
      </c>
      <c r="C19" s="3" t="s">
        <v>31</v>
      </c>
      <c r="D19" s="35">
        <v>74403</v>
      </c>
      <c r="F19" s="3">
        <v>1</v>
      </c>
      <c r="J19" s="38">
        <f t="shared" si="1"/>
        <v>4122</v>
      </c>
    </row>
    <row r="20" spans="1:22" x14ac:dyDescent="0.25">
      <c r="A20" s="1">
        <v>268</v>
      </c>
      <c r="B20" s="3">
        <v>2004</v>
      </c>
      <c r="C20" s="3" t="s">
        <v>26</v>
      </c>
      <c r="D20" s="35">
        <v>74730</v>
      </c>
      <c r="E20" s="3">
        <v>1</v>
      </c>
      <c r="J20" s="38">
        <f t="shared" si="1"/>
        <v>4449</v>
      </c>
    </row>
    <row r="21" spans="1:22" x14ac:dyDescent="0.25">
      <c r="A21" s="1">
        <v>269</v>
      </c>
      <c r="B21" s="3">
        <v>2004</v>
      </c>
      <c r="C21" s="3" t="s">
        <v>26</v>
      </c>
      <c r="D21" s="35">
        <v>74738</v>
      </c>
      <c r="H21" s="3">
        <v>1</v>
      </c>
      <c r="J21" s="38">
        <f t="shared" si="1"/>
        <v>4457</v>
      </c>
    </row>
    <row r="22" spans="1:22" x14ac:dyDescent="0.25">
      <c r="A22" s="1">
        <v>270</v>
      </c>
      <c r="B22" s="3">
        <v>2004</v>
      </c>
      <c r="C22" s="3" t="s">
        <v>26</v>
      </c>
      <c r="D22" s="35">
        <v>74745</v>
      </c>
      <c r="E22" s="3">
        <v>1</v>
      </c>
      <c r="J22" s="38">
        <f t="shared" si="1"/>
        <v>4464</v>
      </c>
    </row>
    <row r="23" spans="1:22" x14ac:dyDescent="0.25">
      <c r="A23" s="1">
        <v>271</v>
      </c>
      <c r="B23" s="3">
        <v>2004</v>
      </c>
      <c r="C23" s="3" t="s">
        <v>31</v>
      </c>
      <c r="D23" s="35">
        <v>74761</v>
      </c>
      <c r="F23" s="3">
        <v>1</v>
      </c>
      <c r="J23" s="38">
        <f t="shared" si="1"/>
        <v>4480</v>
      </c>
    </row>
    <row r="24" spans="1:22" x14ac:dyDescent="0.25">
      <c r="A24" s="1">
        <v>272</v>
      </c>
      <c r="B24" s="3">
        <v>2004</v>
      </c>
      <c r="C24" s="3" t="s">
        <v>31</v>
      </c>
      <c r="D24" s="35">
        <v>74769</v>
      </c>
      <c r="G24" s="3">
        <v>1</v>
      </c>
      <c r="J24" s="38">
        <f t="shared" si="1"/>
        <v>4488</v>
      </c>
    </row>
    <row r="25" spans="1:22" x14ac:dyDescent="0.25">
      <c r="A25" s="1">
        <v>273</v>
      </c>
      <c r="B25" s="3">
        <v>2004</v>
      </c>
      <c r="C25" s="3" t="s">
        <v>31</v>
      </c>
      <c r="D25" s="35">
        <v>74776</v>
      </c>
      <c r="G25" s="3">
        <v>1</v>
      </c>
      <c r="J25" s="38">
        <f t="shared" si="1"/>
        <v>4495</v>
      </c>
    </row>
    <row r="26" spans="1:22" x14ac:dyDescent="0.25">
      <c r="A26" s="1">
        <v>274</v>
      </c>
      <c r="B26" s="36">
        <v>2005</v>
      </c>
      <c r="C26" s="3" t="s">
        <v>67</v>
      </c>
      <c r="D26" s="35">
        <v>75067</v>
      </c>
      <c r="E26" s="3">
        <v>1</v>
      </c>
      <c r="J26" s="38">
        <f t="shared" si="1"/>
        <v>4786</v>
      </c>
      <c r="R26" s="28"/>
      <c r="S26" s="28"/>
      <c r="T26" s="28"/>
      <c r="U26" s="28"/>
      <c r="V26" s="28"/>
    </row>
    <row r="27" spans="1:22" x14ac:dyDescent="0.25">
      <c r="A27" s="1">
        <v>275</v>
      </c>
      <c r="B27" s="36">
        <v>2005</v>
      </c>
      <c r="C27" s="3" t="s">
        <v>67</v>
      </c>
      <c r="D27" s="35">
        <v>75078</v>
      </c>
      <c r="G27" s="3">
        <v>1</v>
      </c>
      <c r="J27" s="38">
        <f t="shared" si="1"/>
        <v>4797</v>
      </c>
      <c r="R27" s="28"/>
      <c r="S27" s="28"/>
      <c r="T27" s="28"/>
      <c r="U27" s="28"/>
      <c r="V27" s="28"/>
    </row>
    <row r="28" spans="1:22" x14ac:dyDescent="0.25">
      <c r="A28" s="1">
        <v>276</v>
      </c>
      <c r="B28" s="36">
        <v>2005</v>
      </c>
      <c r="C28" s="3" t="s">
        <v>26</v>
      </c>
      <c r="D28" s="35">
        <v>75103</v>
      </c>
      <c r="G28" s="3">
        <v>1</v>
      </c>
      <c r="J28" s="38">
        <f t="shared" si="1"/>
        <v>4822</v>
      </c>
      <c r="R28" s="28"/>
      <c r="S28" s="28"/>
      <c r="T28" s="28"/>
      <c r="U28" s="28"/>
      <c r="V28" s="28"/>
    </row>
    <row r="29" spans="1:22" x14ac:dyDescent="0.25">
      <c r="A29" s="1">
        <v>277</v>
      </c>
      <c r="B29" s="36">
        <v>2005</v>
      </c>
      <c r="C29" s="3" t="s">
        <v>31</v>
      </c>
      <c r="D29" s="35">
        <v>75129</v>
      </c>
      <c r="E29" s="3">
        <v>1</v>
      </c>
      <c r="J29" s="38">
        <f t="shared" si="1"/>
        <v>4848</v>
      </c>
      <c r="R29" s="113"/>
      <c r="S29" s="113"/>
      <c r="T29" s="28"/>
      <c r="U29" s="28"/>
      <c r="V29" s="28"/>
    </row>
    <row r="30" spans="1:22" x14ac:dyDescent="0.25">
      <c r="A30" s="1">
        <v>278</v>
      </c>
      <c r="B30" s="36">
        <v>2005</v>
      </c>
      <c r="C30" s="3" t="s">
        <v>31</v>
      </c>
      <c r="D30" s="35">
        <v>75140</v>
      </c>
      <c r="G30" s="3">
        <v>1</v>
      </c>
      <c r="J30" s="38">
        <f t="shared" si="1"/>
        <v>4859</v>
      </c>
      <c r="R30" s="88"/>
      <c r="S30" s="88"/>
      <c r="T30" s="28"/>
      <c r="U30" s="28"/>
      <c r="V30" s="28"/>
    </row>
    <row r="31" spans="1:22" x14ac:dyDescent="0.25">
      <c r="A31" s="1">
        <v>279</v>
      </c>
      <c r="B31" s="36">
        <v>2005</v>
      </c>
      <c r="C31" s="3" t="s">
        <v>33</v>
      </c>
      <c r="D31" s="35">
        <v>75164</v>
      </c>
      <c r="G31" s="3">
        <v>1</v>
      </c>
      <c r="J31" s="38">
        <f t="shared" si="1"/>
        <v>4883</v>
      </c>
      <c r="R31" s="88"/>
      <c r="S31" s="88"/>
      <c r="T31" s="28"/>
      <c r="U31" s="28"/>
      <c r="V31" s="28"/>
    </row>
    <row r="32" spans="1:22" x14ac:dyDescent="0.25">
      <c r="A32" s="1">
        <v>280</v>
      </c>
      <c r="B32" s="3">
        <v>2007</v>
      </c>
      <c r="C32" s="3" t="s">
        <v>31</v>
      </c>
      <c r="D32" s="35">
        <v>75864</v>
      </c>
      <c r="E32" s="3">
        <v>1</v>
      </c>
      <c r="J32" s="38">
        <f t="shared" si="1"/>
        <v>5583</v>
      </c>
      <c r="R32" s="88"/>
      <c r="S32" s="88"/>
      <c r="T32" s="28"/>
      <c r="U32" s="28"/>
      <c r="V32" s="28"/>
    </row>
    <row r="33" spans="1:22" x14ac:dyDescent="0.25">
      <c r="A33" s="1">
        <v>281</v>
      </c>
      <c r="B33" s="36">
        <v>2008</v>
      </c>
      <c r="C33" s="3" t="s">
        <v>67</v>
      </c>
      <c r="D33" s="35">
        <v>76168</v>
      </c>
      <c r="E33" s="3">
        <v>1</v>
      </c>
      <c r="J33" s="38">
        <f t="shared" si="1"/>
        <v>5887</v>
      </c>
      <c r="R33" s="88"/>
      <c r="S33" s="88"/>
      <c r="T33" s="28"/>
      <c r="U33" s="28"/>
      <c r="V33" s="28"/>
    </row>
    <row r="34" spans="1:22" x14ac:dyDescent="0.25">
      <c r="A34" s="1">
        <v>282</v>
      </c>
      <c r="B34" s="36">
        <v>2008</v>
      </c>
      <c r="C34" s="3" t="s">
        <v>31</v>
      </c>
      <c r="D34" s="35">
        <v>76225</v>
      </c>
      <c r="F34" s="3">
        <v>1</v>
      </c>
      <c r="J34" s="38">
        <f t="shared" si="1"/>
        <v>5944</v>
      </c>
      <c r="R34" s="88"/>
      <c r="S34" s="88"/>
      <c r="T34" s="28"/>
      <c r="U34" s="28"/>
      <c r="V34" s="28"/>
    </row>
    <row r="35" spans="1:22" x14ac:dyDescent="0.25">
      <c r="A35" s="1">
        <v>283</v>
      </c>
      <c r="B35" s="36">
        <v>2008</v>
      </c>
      <c r="C35" s="3" t="s">
        <v>31</v>
      </c>
      <c r="D35" s="35">
        <v>76236</v>
      </c>
      <c r="F35" s="3">
        <v>1</v>
      </c>
      <c r="J35" s="38">
        <f t="shared" si="1"/>
        <v>5955</v>
      </c>
      <c r="R35" s="88"/>
      <c r="S35" s="88"/>
      <c r="T35" s="28"/>
      <c r="U35" s="28"/>
      <c r="V35" s="28"/>
    </row>
    <row r="36" spans="1:22" x14ac:dyDescent="0.25">
      <c r="A36" s="1">
        <v>284</v>
      </c>
      <c r="B36" s="3">
        <v>2011</v>
      </c>
      <c r="C36" s="3" t="s">
        <v>26</v>
      </c>
      <c r="D36" s="35">
        <v>77294</v>
      </c>
      <c r="E36" s="3">
        <v>1</v>
      </c>
      <c r="J36" s="38">
        <f t="shared" si="1"/>
        <v>7013</v>
      </c>
      <c r="R36" s="88"/>
      <c r="S36" s="88"/>
      <c r="T36" s="28"/>
      <c r="U36" s="28"/>
      <c r="V36" s="28"/>
    </row>
    <row r="37" spans="1:22" x14ac:dyDescent="0.25">
      <c r="A37" s="1">
        <v>285</v>
      </c>
      <c r="B37" s="36">
        <v>2012</v>
      </c>
      <c r="C37" s="3" t="s">
        <v>26</v>
      </c>
      <c r="D37" s="35">
        <v>77660</v>
      </c>
      <c r="E37" s="3">
        <v>1</v>
      </c>
      <c r="J37" s="38">
        <f t="shared" si="1"/>
        <v>7379</v>
      </c>
      <c r="R37" s="28"/>
      <c r="S37" s="28"/>
      <c r="T37" s="28"/>
      <c r="U37" s="28"/>
      <c r="V37" s="28"/>
    </row>
    <row r="38" spans="1:22" x14ac:dyDescent="0.25">
      <c r="A38" s="1">
        <v>286</v>
      </c>
      <c r="B38" s="36">
        <v>2012</v>
      </c>
      <c r="C38" s="3" t="s">
        <v>33</v>
      </c>
      <c r="D38" s="35">
        <v>77721</v>
      </c>
      <c r="E38" s="3">
        <v>1</v>
      </c>
      <c r="J38" s="38">
        <f t="shared" si="1"/>
        <v>7440</v>
      </c>
      <c r="R38" s="28"/>
      <c r="S38" s="28"/>
      <c r="T38" s="28"/>
      <c r="U38" s="28"/>
      <c r="V38" s="28"/>
    </row>
    <row r="39" spans="1:22" x14ac:dyDescent="0.25">
      <c r="A39" s="1">
        <v>287</v>
      </c>
      <c r="B39" s="3">
        <v>2014</v>
      </c>
      <c r="C39" s="3" t="s">
        <v>67</v>
      </c>
      <c r="D39" s="35">
        <v>78359</v>
      </c>
      <c r="F39" s="3">
        <v>1</v>
      </c>
      <c r="J39" s="38">
        <f t="shared" si="1"/>
        <v>8078</v>
      </c>
      <c r="R39" s="28"/>
      <c r="S39" s="28"/>
      <c r="T39" s="28"/>
      <c r="U39" s="28"/>
      <c r="V39" s="28"/>
    </row>
    <row r="40" spans="1:22" x14ac:dyDescent="0.25">
      <c r="A40" s="1">
        <v>288</v>
      </c>
      <c r="B40" s="36">
        <v>2016</v>
      </c>
      <c r="C40" s="3" t="s">
        <v>31</v>
      </c>
      <c r="D40" s="35">
        <v>79152</v>
      </c>
      <c r="E40" s="3">
        <v>1</v>
      </c>
      <c r="J40" s="38">
        <f t="shared" si="1"/>
        <v>8871</v>
      </c>
      <c r="R40" s="114"/>
      <c r="S40" s="114"/>
      <c r="T40" s="28"/>
      <c r="U40" s="113"/>
      <c r="V40" s="113"/>
    </row>
    <row r="41" spans="1:22" x14ac:dyDescent="0.25">
      <c r="A41" s="1">
        <v>289</v>
      </c>
      <c r="B41" s="36">
        <v>2016</v>
      </c>
      <c r="C41" s="3" t="s">
        <v>33</v>
      </c>
      <c r="D41" s="35">
        <v>79182</v>
      </c>
      <c r="F41" s="3">
        <v>1</v>
      </c>
      <c r="J41" s="38">
        <f t="shared" si="1"/>
        <v>8901</v>
      </c>
      <c r="R41" s="114"/>
      <c r="S41" s="114"/>
      <c r="T41" s="28"/>
      <c r="U41" s="91"/>
      <c r="V41" s="88"/>
    </row>
    <row r="42" spans="1:22" x14ac:dyDescent="0.25">
      <c r="A42" s="1">
        <v>290</v>
      </c>
      <c r="B42" s="3">
        <v>2017</v>
      </c>
      <c r="C42" s="3" t="s">
        <v>26</v>
      </c>
      <c r="D42" s="35">
        <v>79486</v>
      </c>
      <c r="H42" s="3">
        <v>1</v>
      </c>
      <c r="J42" s="38">
        <f t="shared" si="1"/>
        <v>9205</v>
      </c>
      <c r="R42" s="114"/>
      <c r="S42" s="114"/>
      <c r="T42" s="28"/>
      <c r="U42" s="91"/>
      <c r="V42" s="88"/>
    </row>
    <row r="43" spans="1:22" x14ac:dyDescent="0.25">
      <c r="A43" s="1">
        <v>291</v>
      </c>
      <c r="B43" s="3">
        <v>2017</v>
      </c>
      <c r="C43" s="3" t="s">
        <v>31</v>
      </c>
      <c r="D43" s="35">
        <v>79517</v>
      </c>
      <c r="H43" s="3">
        <v>1</v>
      </c>
      <c r="J43" s="38">
        <f t="shared" si="1"/>
        <v>9236</v>
      </c>
      <c r="R43" s="114"/>
      <c r="S43" s="114"/>
      <c r="T43" s="28"/>
      <c r="U43" s="91"/>
      <c r="V43" s="88"/>
    </row>
    <row r="44" spans="1:22" x14ac:dyDescent="0.25">
      <c r="A44" s="1">
        <v>292</v>
      </c>
      <c r="B44" s="3">
        <v>2017</v>
      </c>
      <c r="C44" s="3" t="s">
        <v>33</v>
      </c>
      <c r="D44" s="35">
        <v>79547</v>
      </c>
      <c r="E44" s="3">
        <v>1</v>
      </c>
      <c r="J44" s="38">
        <f t="shared" si="1"/>
        <v>9266</v>
      </c>
      <c r="R44" s="114"/>
      <c r="S44" s="114"/>
      <c r="T44" s="28"/>
      <c r="U44" s="91"/>
      <c r="V44" s="88"/>
    </row>
    <row r="45" spans="1:22" x14ac:dyDescent="0.25">
      <c r="A45" s="1">
        <v>293</v>
      </c>
      <c r="B45" s="36">
        <v>2018</v>
      </c>
      <c r="C45" s="3" t="s">
        <v>31</v>
      </c>
      <c r="D45" s="35">
        <v>79882</v>
      </c>
      <c r="E45" s="3">
        <v>1</v>
      </c>
      <c r="J45" s="38">
        <f t="shared" si="1"/>
        <v>9601</v>
      </c>
      <c r="R45" s="114"/>
      <c r="S45" s="114"/>
      <c r="T45" s="28"/>
      <c r="U45" s="91"/>
      <c r="V45" s="88"/>
    </row>
    <row r="46" spans="1:22" x14ac:dyDescent="0.25">
      <c r="A46" s="78">
        <v>294</v>
      </c>
      <c r="B46" s="36">
        <v>2018</v>
      </c>
      <c r="C46" s="3" t="s">
        <v>33</v>
      </c>
      <c r="D46" s="35">
        <v>79912</v>
      </c>
      <c r="I46" s="3">
        <v>1</v>
      </c>
      <c r="J46" s="38">
        <f t="shared" si="1"/>
        <v>9631</v>
      </c>
      <c r="R46" s="114"/>
      <c r="S46" s="114"/>
      <c r="T46" s="28"/>
      <c r="U46" s="91"/>
      <c r="V46" s="88"/>
    </row>
    <row r="47" spans="1:22" x14ac:dyDescent="0.25">
      <c r="A47" s="41">
        <f>COUNT(A4:A46)</f>
        <v>43</v>
      </c>
      <c r="J47" s="79">
        <f>SUM(J4:J46)</f>
        <v>208490</v>
      </c>
      <c r="R47" s="114"/>
      <c r="S47" s="114"/>
      <c r="T47" s="28"/>
      <c r="U47" s="91"/>
      <c r="V47" s="88"/>
    </row>
    <row r="48" spans="1:22" x14ac:dyDescent="0.25">
      <c r="R48" s="28"/>
      <c r="S48" s="28"/>
      <c r="T48" s="28"/>
      <c r="U48" s="88"/>
      <c r="V48" s="88"/>
    </row>
    <row r="49" spans="18:22" x14ac:dyDescent="0.25">
      <c r="R49" s="28"/>
      <c r="S49" s="28"/>
      <c r="T49" s="28"/>
      <c r="U49" s="91"/>
      <c r="V49" s="88"/>
    </row>
    <row r="50" spans="18:22" x14ac:dyDescent="0.25">
      <c r="R50" s="28"/>
      <c r="S50" s="28"/>
      <c r="T50" s="28"/>
      <c r="U50" s="91"/>
      <c r="V50" s="88"/>
    </row>
    <row r="51" spans="18:22" x14ac:dyDescent="0.25">
      <c r="R51" s="28"/>
      <c r="S51" s="28"/>
      <c r="T51" s="28"/>
      <c r="U51" s="91"/>
      <c r="V51" s="88"/>
    </row>
    <row r="52" spans="18:22" x14ac:dyDescent="0.25">
      <c r="R52" s="28"/>
      <c r="S52" s="28"/>
      <c r="T52" s="28"/>
      <c r="U52" s="91"/>
      <c r="V52" s="88"/>
    </row>
    <row r="53" spans="18:22" x14ac:dyDescent="0.25">
      <c r="U53" s="91"/>
      <c r="V53" s="88"/>
    </row>
    <row r="54" spans="18:22" x14ac:dyDescent="0.25">
      <c r="U54" s="91"/>
      <c r="V54" s="88"/>
    </row>
    <row r="55" spans="18:22" x14ac:dyDescent="0.25">
      <c r="U55" s="91"/>
      <c r="V55" s="88"/>
    </row>
    <row r="56" spans="18:22" x14ac:dyDescent="0.25">
      <c r="U56" s="91"/>
      <c r="V56" s="88"/>
    </row>
    <row r="57" spans="18:22" x14ac:dyDescent="0.25">
      <c r="U57" s="91"/>
      <c r="V57" s="88"/>
    </row>
    <row r="58" spans="18:22" x14ac:dyDescent="0.25">
      <c r="U58" s="88"/>
      <c r="V58" s="88"/>
    </row>
  </sheetData>
  <sortState ref="U41:U47">
    <sortCondition ref="U41"/>
  </sortState>
  <mergeCells count="7">
    <mergeCell ref="A1:M1"/>
    <mergeCell ref="N1:O1"/>
    <mergeCell ref="A2:A3"/>
    <mergeCell ref="B2:C2"/>
    <mergeCell ref="D2:D3"/>
    <mergeCell ref="E2:I2"/>
    <mergeCell ref="J2:J3"/>
  </mergeCells>
  <printOptions horizontalCentered="1" verticalCentered="1"/>
  <pageMargins left="0.45" right="0.45" top="0.75" bottom="0.75" header="0.3" footer="0.3"/>
  <pageSetup scale="88" orientation="landscape" r:id="rId1"/>
  <headerFooter>
    <oddHeader>&amp;C&amp;"-,Bold"&amp;18US Landfalling Hurricanes, 1992-2018, Weather Radar (Doppler)</oddHeader>
    <oddFooter>&amp;L&amp;10 200220 Tim.Adams@NASA.gov and Katherine.A.Rice@NASA.gov</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4C0F91-7C2D-4757-A94B-9447EF98A430}">
  <sheetPr>
    <tabColor theme="7" tint="0.39997558519241921"/>
    <pageSetUpPr fitToPage="1"/>
  </sheetPr>
  <dimension ref="A1:O39"/>
  <sheetViews>
    <sheetView zoomScaleNormal="100" workbookViewId="0">
      <selection activeCell="J2" sqref="J2"/>
    </sheetView>
  </sheetViews>
  <sheetFormatPr defaultRowHeight="15" x14ac:dyDescent="0.25"/>
  <cols>
    <col min="1" max="1" width="13.7109375" style="1" customWidth="1"/>
    <col min="2" max="9" width="13.7109375" style="3" customWidth="1"/>
    <col min="13" max="14" width="10.7109375" customWidth="1"/>
  </cols>
  <sheetData>
    <row r="1" spans="1:15" ht="69" customHeight="1" x14ac:dyDescent="0.25">
      <c r="A1" s="57"/>
      <c r="B1" s="155" t="s">
        <v>431</v>
      </c>
      <c r="C1" s="156"/>
      <c r="D1" s="156"/>
      <c r="E1" s="156"/>
      <c r="F1" s="156"/>
      <c r="G1" s="156"/>
      <c r="H1" s="160"/>
      <c r="I1" s="165"/>
    </row>
    <row r="2" spans="1:15" s="34" customFormat="1" ht="12" customHeight="1" x14ac:dyDescent="0.25">
      <c r="A2" s="57"/>
      <c r="B2" s="57"/>
      <c r="C2" s="149"/>
      <c r="D2" s="149"/>
      <c r="E2" s="149"/>
      <c r="F2" s="149"/>
      <c r="G2" s="149"/>
      <c r="H2" s="149"/>
      <c r="I2" s="149"/>
    </row>
    <row r="3" spans="1:15" s="34" customFormat="1" ht="246" customHeight="1" x14ac:dyDescent="0.25">
      <c r="A3" s="57"/>
      <c r="B3" s="57"/>
      <c r="C3" s="149"/>
      <c r="D3" s="149"/>
      <c r="E3" s="149"/>
      <c r="F3" s="149"/>
      <c r="G3" s="149"/>
      <c r="H3" s="149"/>
      <c r="I3" s="149"/>
    </row>
    <row r="4" spans="1:15" ht="12" customHeight="1" x14ac:dyDescent="0.25">
      <c r="A4" s="15"/>
    </row>
    <row r="5" spans="1:15" ht="20.100000000000001" customHeight="1" x14ac:dyDescent="0.25">
      <c r="A5" s="51"/>
      <c r="B5" s="128" t="s">
        <v>426</v>
      </c>
      <c r="C5" s="129"/>
      <c r="D5" s="130"/>
      <c r="E5" s="128" t="s">
        <v>427</v>
      </c>
      <c r="F5" s="129"/>
      <c r="G5" s="130"/>
      <c r="H5" s="164" t="s">
        <v>2</v>
      </c>
    </row>
    <row r="6" spans="1:15" ht="60.75" customHeight="1" x14ac:dyDescent="0.25">
      <c r="A6" s="52"/>
      <c r="B6" s="30" t="s">
        <v>421</v>
      </c>
      <c r="C6" s="30" t="s">
        <v>422</v>
      </c>
      <c r="D6" s="30" t="s">
        <v>430</v>
      </c>
      <c r="E6" s="7" t="s">
        <v>423</v>
      </c>
      <c r="F6" s="26"/>
      <c r="G6" s="26" t="s">
        <v>424</v>
      </c>
      <c r="H6" s="7" t="s">
        <v>425</v>
      </c>
      <c r="I6" s="14"/>
      <c r="L6" s="28"/>
      <c r="M6" s="29"/>
      <c r="N6" s="29"/>
      <c r="O6" s="28"/>
    </row>
    <row r="7" spans="1:15" x14ac:dyDescent="0.25">
      <c r="A7" s="51"/>
      <c r="B7" s="150">
        <v>0</v>
      </c>
      <c r="C7" s="151">
        <v>12.5</v>
      </c>
      <c r="D7" s="161">
        <v>2.25</v>
      </c>
      <c r="E7" s="31">
        <f>D7-B$7</f>
        <v>2.25</v>
      </c>
      <c r="F7" s="4"/>
      <c r="G7" s="125"/>
      <c r="H7" s="8"/>
      <c r="I7" s="9"/>
      <c r="M7" s="19"/>
      <c r="N7" s="19"/>
    </row>
    <row r="8" spans="1:15" x14ac:dyDescent="0.25">
      <c r="A8" s="42"/>
      <c r="B8" s="152"/>
      <c r="C8" s="152"/>
      <c r="D8" s="162">
        <v>3.25</v>
      </c>
      <c r="E8" s="16">
        <f t="shared" ref="E8:E17" si="0">D8-B$7</f>
        <v>3.25</v>
      </c>
      <c r="F8" s="43"/>
      <c r="G8" s="126"/>
      <c r="H8" s="10"/>
      <c r="I8" s="9"/>
      <c r="M8" s="19"/>
      <c r="N8" s="19"/>
    </row>
    <row r="9" spans="1:15" x14ac:dyDescent="0.25">
      <c r="A9" s="42"/>
      <c r="B9" s="152"/>
      <c r="C9" s="152"/>
      <c r="D9" s="162">
        <v>4.25</v>
      </c>
      <c r="E9" s="16">
        <f t="shared" si="0"/>
        <v>4.25</v>
      </c>
      <c r="F9" s="43"/>
      <c r="G9" s="126"/>
      <c r="H9" s="10"/>
      <c r="I9" s="9"/>
      <c r="M9" s="19"/>
      <c r="N9" s="19"/>
    </row>
    <row r="10" spans="1:15" x14ac:dyDescent="0.25">
      <c r="A10" s="42"/>
      <c r="B10" s="152"/>
      <c r="C10" s="152"/>
      <c r="D10" s="162">
        <v>4.25</v>
      </c>
      <c r="E10" s="16">
        <f t="shared" si="0"/>
        <v>4.25</v>
      </c>
      <c r="F10" s="43"/>
      <c r="G10" s="126"/>
      <c r="H10" s="10"/>
      <c r="I10" s="9"/>
      <c r="M10" s="19"/>
      <c r="N10" s="19"/>
    </row>
    <row r="11" spans="1:15" x14ac:dyDescent="0.25">
      <c r="A11" s="42"/>
      <c r="B11" s="152"/>
      <c r="C11" s="152"/>
      <c r="D11" s="162">
        <v>4.25</v>
      </c>
      <c r="E11" s="16">
        <f t="shared" si="0"/>
        <v>4.25</v>
      </c>
      <c r="F11" s="43"/>
      <c r="G11" s="126"/>
      <c r="H11" s="10"/>
      <c r="I11" s="9"/>
      <c r="M11" s="19"/>
      <c r="N11" s="19"/>
    </row>
    <row r="12" spans="1:15" x14ac:dyDescent="0.25">
      <c r="A12" s="42"/>
      <c r="B12" s="152"/>
      <c r="C12" s="152"/>
      <c r="D12" s="162">
        <v>7.25</v>
      </c>
      <c r="E12" s="16">
        <f t="shared" si="0"/>
        <v>7.25</v>
      </c>
      <c r="F12" s="43"/>
      <c r="G12" s="126"/>
      <c r="H12" s="10"/>
      <c r="I12" s="9"/>
      <c r="M12" s="19"/>
      <c r="N12" s="19"/>
    </row>
    <row r="13" spans="1:15" x14ac:dyDescent="0.25">
      <c r="A13" s="42"/>
      <c r="B13" s="152"/>
      <c r="C13" s="152"/>
      <c r="D13" s="162">
        <v>7.25</v>
      </c>
      <c r="E13" s="16">
        <f t="shared" si="0"/>
        <v>7.25</v>
      </c>
      <c r="F13" s="43"/>
      <c r="G13" s="126"/>
      <c r="H13" s="10"/>
      <c r="I13" s="9"/>
      <c r="M13" s="19"/>
      <c r="N13" s="19"/>
    </row>
    <row r="14" spans="1:15" x14ac:dyDescent="0.25">
      <c r="A14" s="42"/>
      <c r="B14" s="152"/>
      <c r="C14" s="152"/>
      <c r="D14" s="162">
        <v>7.25</v>
      </c>
      <c r="E14" s="16">
        <f t="shared" si="0"/>
        <v>7.25</v>
      </c>
      <c r="F14" s="43"/>
      <c r="G14" s="126"/>
      <c r="H14" s="10"/>
      <c r="I14" s="9"/>
      <c r="M14" s="19"/>
      <c r="N14" s="19"/>
    </row>
    <row r="15" spans="1:15" x14ac:dyDescent="0.25">
      <c r="A15" s="42"/>
      <c r="B15" s="152"/>
      <c r="C15" s="152"/>
      <c r="D15" s="162">
        <v>8.25</v>
      </c>
      <c r="E15" s="16">
        <f t="shared" si="0"/>
        <v>8.25</v>
      </c>
      <c r="F15" s="43"/>
      <c r="G15" s="126"/>
      <c r="H15" s="10"/>
      <c r="I15" s="9"/>
      <c r="M15" s="19"/>
      <c r="N15" s="19"/>
    </row>
    <row r="16" spans="1:15" x14ac:dyDescent="0.25">
      <c r="A16" s="42"/>
      <c r="B16" s="152"/>
      <c r="C16" s="152"/>
      <c r="D16" s="162">
        <v>8.25</v>
      </c>
      <c r="E16" s="16">
        <f t="shared" si="0"/>
        <v>8.25</v>
      </c>
      <c r="F16" s="43"/>
      <c r="G16" s="126"/>
      <c r="H16" s="10"/>
      <c r="I16" s="9"/>
      <c r="M16" s="19"/>
      <c r="N16" s="19"/>
    </row>
    <row r="17" spans="1:14" ht="15.75" thickBot="1" x14ac:dyDescent="0.3">
      <c r="A17" s="42"/>
      <c r="B17" s="152"/>
      <c r="C17" s="152"/>
      <c r="D17" s="163">
        <v>12.25</v>
      </c>
      <c r="E17" s="16">
        <f t="shared" si="0"/>
        <v>12.25</v>
      </c>
      <c r="F17" s="43"/>
      <c r="G17" s="126"/>
      <c r="H17" s="10"/>
      <c r="I17" s="9"/>
      <c r="M17" s="19"/>
      <c r="N17" s="19"/>
    </row>
    <row r="18" spans="1:14" x14ac:dyDescent="0.25">
      <c r="A18" s="42"/>
      <c r="B18" s="19"/>
      <c r="C18" s="19"/>
      <c r="D18" s="45">
        <f>COUNT(D7:D17)</f>
        <v>11</v>
      </c>
      <c r="E18" s="4">
        <f>SUM(E7:E17)</f>
        <v>68.75</v>
      </c>
      <c r="F18" s="16"/>
      <c r="G18" s="153">
        <f>C7-B7</f>
        <v>12.5</v>
      </c>
      <c r="H18" s="17">
        <f>((E18/D18)-(G18/2))/(G18*((1/(12*D18))^0.5))</f>
        <v>0</v>
      </c>
      <c r="I18" s="23" t="s">
        <v>429</v>
      </c>
      <c r="J18" s="20"/>
      <c r="M18" s="28"/>
      <c r="N18" s="28"/>
    </row>
    <row r="19" spans="1:14" ht="18.75" thickBot="1" x14ac:dyDescent="0.4">
      <c r="A19" s="42"/>
      <c r="B19" s="19"/>
      <c r="C19" s="19"/>
      <c r="D19" s="46" t="s">
        <v>374</v>
      </c>
      <c r="E19" s="6" t="s">
        <v>372</v>
      </c>
      <c r="F19" s="6"/>
      <c r="G19" s="13" t="s">
        <v>0</v>
      </c>
      <c r="H19" s="18" t="s">
        <v>4</v>
      </c>
      <c r="I19" s="20"/>
    </row>
    <row r="39" spans="2:3" x14ac:dyDescent="0.25">
      <c r="B39" s="154" t="s">
        <v>428</v>
      </c>
      <c r="C39" s="25" t="s">
        <v>380</v>
      </c>
    </row>
  </sheetData>
  <mergeCells count="4">
    <mergeCell ref="G7:G17"/>
    <mergeCell ref="E5:G5"/>
    <mergeCell ref="B5:D5"/>
    <mergeCell ref="B1:H1"/>
  </mergeCells>
  <hyperlinks>
    <hyperlink ref="C39" r:id="rId1" xr:uid="{E47EB83C-6DDC-4826-B30C-396C31236676}"/>
  </hyperlinks>
  <printOptions horizontalCentered="1" verticalCentered="1"/>
  <pageMargins left="0.45" right="0.45" top="0.75" bottom="0.75" header="0.3" footer="0.3"/>
  <pageSetup scale="75" orientation="portrait" r:id="rId2"/>
  <headerFooter>
    <oddFooter>&amp;L&amp;10 200220 Tim.Adams@NASA.gov and Katherine.A.Rice@NASA.gov</oddFooter>
  </headerFooter>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89ECD2-9638-400C-9086-152E3E79C01E}">
  <sheetPr>
    <tabColor theme="7" tint="0.39997558519241921"/>
    <pageSetUpPr fitToPage="1"/>
  </sheetPr>
  <dimension ref="A1:AB33"/>
  <sheetViews>
    <sheetView zoomScaleNormal="100" workbookViewId="0">
      <selection activeCell="U6" sqref="U6"/>
    </sheetView>
  </sheetViews>
  <sheetFormatPr defaultRowHeight="15" x14ac:dyDescent="0.25"/>
  <cols>
    <col min="1" max="1" width="13.7109375" style="1" customWidth="1"/>
    <col min="2" max="8" width="13.7109375" style="3" customWidth="1"/>
    <col min="9" max="9" width="6.7109375" style="3" customWidth="1"/>
    <col min="10" max="10" width="13.7109375" style="3" customWidth="1"/>
    <col min="26" max="27" width="10.7109375" customWidth="1"/>
  </cols>
  <sheetData>
    <row r="1" spans="1:28" ht="25.5" customHeight="1" x14ac:dyDescent="0.25">
      <c r="A1" s="57"/>
      <c r="B1" s="157" t="s">
        <v>398</v>
      </c>
      <c r="C1" s="158"/>
      <c r="D1" s="158"/>
      <c r="E1" s="158"/>
      <c r="F1" s="158"/>
      <c r="G1" s="158"/>
      <c r="H1" s="158"/>
      <c r="I1" s="158"/>
      <c r="J1" s="158"/>
      <c r="K1" s="158"/>
      <c r="L1" s="158"/>
      <c r="M1" s="158"/>
      <c r="N1" s="158"/>
      <c r="O1" s="158"/>
      <c r="P1" s="158"/>
      <c r="Q1" s="158"/>
      <c r="R1" s="158"/>
      <c r="S1" s="158"/>
      <c r="T1" s="159"/>
    </row>
    <row r="2" spans="1:28" ht="15.75" thickBot="1" x14ac:dyDescent="0.3">
      <c r="A2" s="15"/>
    </row>
    <row r="3" spans="1:28" ht="19.5" thickBot="1" x14ac:dyDescent="0.35">
      <c r="A3" s="51"/>
      <c r="B3" s="128" t="s">
        <v>3</v>
      </c>
      <c r="C3" s="129"/>
      <c r="D3" s="129"/>
      <c r="E3" s="129"/>
      <c r="F3" s="129"/>
      <c r="G3" s="130"/>
      <c r="H3" s="53" t="s">
        <v>2</v>
      </c>
      <c r="J3" s="33" t="s">
        <v>379</v>
      </c>
      <c r="K3" s="25" t="s">
        <v>380</v>
      </c>
    </row>
    <row r="4" spans="1:28" ht="60.75" customHeight="1" x14ac:dyDescent="0.25">
      <c r="A4" s="52"/>
      <c r="B4" s="30" t="s">
        <v>367</v>
      </c>
      <c r="C4" s="30" t="s">
        <v>368</v>
      </c>
      <c r="D4" s="30" t="s">
        <v>370</v>
      </c>
      <c r="E4" s="7" t="s">
        <v>371</v>
      </c>
      <c r="F4" s="26" t="s">
        <v>376</v>
      </c>
      <c r="G4" s="26" t="s">
        <v>10</v>
      </c>
      <c r="H4" s="7" t="s">
        <v>1</v>
      </c>
      <c r="I4" s="14"/>
      <c r="Y4" s="28"/>
      <c r="Z4" s="29"/>
      <c r="AA4" s="29"/>
      <c r="AB4" s="28"/>
    </row>
    <row r="5" spans="1:28" x14ac:dyDescent="0.25">
      <c r="A5" s="51"/>
      <c r="B5" s="58">
        <v>43101</v>
      </c>
      <c r="C5" s="44">
        <v>43466</v>
      </c>
      <c r="D5" s="47">
        <v>43102</v>
      </c>
      <c r="E5" s="31">
        <f>D5-B$5</f>
        <v>1</v>
      </c>
      <c r="F5" s="4">
        <f>E5-(G$22/2)</f>
        <v>-181.5</v>
      </c>
      <c r="G5" s="125" t="s">
        <v>381</v>
      </c>
      <c r="H5" s="8"/>
      <c r="I5" s="9"/>
      <c r="J5" s="2"/>
      <c r="Z5" s="19"/>
      <c r="AA5" s="19"/>
    </row>
    <row r="6" spans="1:28" x14ac:dyDescent="0.25">
      <c r="A6" s="42"/>
      <c r="B6" s="19"/>
      <c r="C6" s="19"/>
      <c r="D6" s="48">
        <v>43104</v>
      </c>
      <c r="E6" s="16">
        <f t="shared" ref="E6:E14" si="0">D6-B$5</f>
        <v>3</v>
      </c>
      <c r="F6" s="43">
        <f t="shared" ref="F6:F14" si="1">E6-(G$22/2)</f>
        <v>-179.5</v>
      </c>
      <c r="G6" s="126"/>
      <c r="H6" s="10"/>
      <c r="I6" s="9"/>
      <c r="Z6" s="19"/>
      <c r="AA6" s="19"/>
    </row>
    <row r="7" spans="1:28" x14ac:dyDescent="0.25">
      <c r="A7" s="42"/>
      <c r="B7" s="19"/>
      <c r="C7" s="19"/>
      <c r="D7" s="48">
        <v>43106</v>
      </c>
      <c r="E7" s="16">
        <f t="shared" si="0"/>
        <v>5</v>
      </c>
      <c r="F7" s="43">
        <f t="shared" si="1"/>
        <v>-177.5</v>
      </c>
      <c r="G7" s="126"/>
      <c r="H7" s="10"/>
      <c r="I7" s="9"/>
      <c r="Z7" s="19"/>
      <c r="AA7" s="19"/>
    </row>
    <row r="8" spans="1:28" x14ac:dyDescent="0.25">
      <c r="A8" s="42"/>
      <c r="B8" s="19"/>
      <c r="C8" s="19"/>
      <c r="D8" s="48">
        <v>43108</v>
      </c>
      <c r="E8" s="16">
        <f t="shared" si="0"/>
        <v>7</v>
      </c>
      <c r="F8" s="43">
        <f t="shared" si="1"/>
        <v>-175.5</v>
      </c>
      <c r="G8" s="126"/>
      <c r="H8" s="10"/>
      <c r="I8" s="9"/>
      <c r="Z8" s="19"/>
      <c r="AA8" s="19"/>
    </row>
    <row r="9" spans="1:28" x14ac:dyDescent="0.25">
      <c r="A9" s="42"/>
      <c r="B9" s="19"/>
      <c r="C9" s="19"/>
      <c r="D9" s="48">
        <v>43192</v>
      </c>
      <c r="E9" s="16">
        <f t="shared" si="0"/>
        <v>91</v>
      </c>
      <c r="F9" s="43">
        <f t="shared" si="1"/>
        <v>-91.5</v>
      </c>
      <c r="G9" s="126"/>
      <c r="H9" s="10"/>
      <c r="I9" s="9"/>
      <c r="Z9" s="19"/>
      <c r="AA9" s="19"/>
    </row>
    <row r="10" spans="1:28" x14ac:dyDescent="0.25">
      <c r="A10" s="42"/>
      <c r="B10" s="19"/>
      <c r="C10" s="19"/>
      <c r="D10" s="48">
        <v>43194</v>
      </c>
      <c r="E10" s="16">
        <f t="shared" si="0"/>
        <v>93</v>
      </c>
      <c r="F10" s="43">
        <f t="shared" si="1"/>
        <v>-89.5</v>
      </c>
      <c r="G10" s="126"/>
      <c r="H10" s="10"/>
      <c r="I10" s="9"/>
      <c r="Z10" s="19"/>
      <c r="AA10" s="19"/>
    </row>
    <row r="11" spans="1:28" x14ac:dyDescent="0.25">
      <c r="A11" s="42"/>
      <c r="B11" s="19"/>
      <c r="C11" s="19"/>
      <c r="D11" s="48">
        <v>43196</v>
      </c>
      <c r="E11" s="16">
        <f t="shared" si="0"/>
        <v>95</v>
      </c>
      <c r="F11" s="43">
        <f t="shared" si="1"/>
        <v>-87.5</v>
      </c>
      <c r="G11" s="126"/>
      <c r="H11" s="10"/>
      <c r="I11" s="9"/>
      <c r="Z11" s="19"/>
      <c r="AA11" s="19"/>
    </row>
    <row r="12" spans="1:28" x14ac:dyDescent="0.25">
      <c r="A12" s="42"/>
      <c r="B12" s="19"/>
      <c r="C12" s="19"/>
      <c r="D12" s="48">
        <v>43283</v>
      </c>
      <c r="E12" s="16">
        <f t="shared" si="0"/>
        <v>182</v>
      </c>
      <c r="F12" s="43">
        <f t="shared" si="1"/>
        <v>-0.5</v>
      </c>
      <c r="G12" s="126"/>
      <c r="H12" s="10"/>
      <c r="I12" s="9"/>
      <c r="Z12" s="19"/>
      <c r="AA12" s="19"/>
    </row>
    <row r="13" spans="1:28" x14ac:dyDescent="0.25">
      <c r="A13" s="42"/>
      <c r="B13" s="19"/>
      <c r="C13" s="19"/>
      <c r="D13" s="48">
        <v>43285</v>
      </c>
      <c r="E13" s="16">
        <f t="shared" si="0"/>
        <v>184</v>
      </c>
      <c r="F13" s="43">
        <f t="shared" si="1"/>
        <v>1.5</v>
      </c>
      <c r="G13" s="126"/>
      <c r="H13" s="10"/>
      <c r="I13" s="9"/>
      <c r="Z13" s="19"/>
      <c r="AA13" s="19"/>
    </row>
    <row r="14" spans="1:28" x14ac:dyDescent="0.25">
      <c r="A14" s="42"/>
      <c r="B14" s="19"/>
      <c r="C14" s="19"/>
      <c r="D14" s="48">
        <v>43375</v>
      </c>
      <c r="E14" s="16">
        <f t="shared" si="0"/>
        <v>274</v>
      </c>
      <c r="F14" s="43">
        <f t="shared" si="1"/>
        <v>91.5</v>
      </c>
      <c r="G14" s="126"/>
      <c r="H14" s="10"/>
      <c r="I14" s="9"/>
      <c r="M14" s="11"/>
      <c r="Z14" s="19"/>
      <c r="AA14" s="19"/>
    </row>
    <row r="15" spans="1:28" x14ac:dyDescent="0.25">
      <c r="A15" s="42"/>
      <c r="B15" s="19"/>
      <c r="C15" s="19"/>
      <c r="D15" s="48"/>
      <c r="E15" s="16"/>
      <c r="F15" s="43"/>
      <c r="G15" s="126"/>
      <c r="H15" s="10"/>
      <c r="I15" s="9"/>
      <c r="Z15" s="19"/>
      <c r="AA15" s="19"/>
    </row>
    <row r="16" spans="1:28" x14ac:dyDescent="0.25">
      <c r="A16" s="42"/>
      <c r="B16" s="19"/>
      <c r="C16" s="19"/>
      <c r="D16" s="48"/>
      <c r="E16" s="16"/>
      <c r="F16" s="43"/>
      <c r="G16" s="126"/>
      <c r="H16" s="10"/>
      <c r="I16" s="9"/>
      <c r="M16" s="12"/>
      <c r="Z16" s="19"/>
      <c r="AA16" s="19"/>
    </row>
    <row r="17" spans="1:27" x14ac:dyDescent="0.25">
      <c r="A17" s="42"/>
      <c r="B17" s="19"/>
      <c r="C17" s="19"/>
      <c r="D17" s="48"/>
      <c r="E17" s="16"/>
      <c r="F17" s="43"/>
      <c r="G17" s="126"/>
      <c r="H17" s="10"/>
      <c r="I17" s="9"/>
      <c r="Z17" s="19"/>
      <c r="AA17" s="19"/>
    </row>
    <row r="18" spans="1:27" x14ac:dyDescent="0.25">
      <c r="A18" s="42"/>
      <c r="B18" s="19"/>
      <c r="C18" s="19"/>
      <c r="D18" s="48"/>
      <c r="E18" s="16"/>
      <c r="F18" s="43"/>
      <c r="G18" s="126"/>
      <c r="H18" s="10"/>
      <c r="I18" s="9"/>
      <c r="Z18" s="19"/>
      <c r="AA18" s="19"/>
    </row>
    <row r="19" spans="1:27" x14ac:dyDescent="0.25">
      <c r="A19" s="42"/>
      <c r="B19" s="19"/>
      <c r="C19" s="19"/>
      <c r="D19" s="48"/>
      <c r="E19" s="16"/>
      <c r="F19" s="43"/>
      <c r="G19" s="126"/>
      <c r="H19" s="10"/>
      <c r="I19" s="9"/>
      <c r="Z19" s="19"/>
      <c r="AA19" s="19"/>
    </row>
    <row r="20" spans="1:27" x14ac:dyDescent="0.25">
      <c r="A20" s="42"/>
      <c r="B20" s="19"/>
      <c r="C20" s="19"/>
      <c r="D20" s="48"/>
      <c r="E20" s="16"/>
      <c r="F20" s="43"/>
      <c r="G20" s="126"/>
      <c r="H20" s="10"/>
      <c r="I20" s="9"/>
      <c r="Z20" s="19"/>
      <c r="AA20" s="19"/>
    </row>
    <row r="21" spans="1:27" ht="15.75" thickBot="1" x14ac:dyDescent="0.3">
      <c r="A21" s="42"/>
      <c r="B21" s="19"/>
      <c r="C21" s="19"/>
      <c r="D21" s="49"/>
      <c r="E21" s="13"/>
      <c r="F21" s="5"/>
      <c r="G21" s="127"/>
      <c r="H21" s="10"/>
      <c r="I21" s="9"/>
      <c r="Z21" s="19"/>
      <c r="AA21" s="19"/>
    </row>
    <row r="22" spans="1:27" ht="18" x14ac:dyDescent="0.35">
      <c r="A22" s="42"/>
      <c r="B22" s="19"/>
      <c r="C22" s="19"/>
      <c r="D22" s="45">
        <f>COUNT(D5:D21)</f>
        <v>10</v>
      </c>
      <c r="E22" s="4">
        <f>SUM(E5:E21)</f>
        <v>935</v>
      </c>
      <c r="F22" s="16">
        <f>SUM(F5:F14)</f>
        <v>-890</v>
      </c>
      <c r="G22" s="50">
        <f>C5-B5</f>
        <v>365</v>
      </c>
      <c r="H22" s="17">
        <f>((E22/D22)-(G22/2))/(G22*((1/(12*D22))^0.5))</f>
        <v>-2.6710853489293038</v>
      </c>
      <c r="I22" s="20" t="s">
        <v>385</v>
      </c>
      <c r="Z22" s="28"/>
      <c r="AA22" s="28"/>
    </row>
    <row r="23" spans="1:27" ht="18.75" thickBot="1" x14ac:dyDescent="0.4">
      <c r="A23" s="42"/>
      <c r="B23" s="19"/>
      <c r="C23" s="19"/>
      <c r="D23" s="46" t="s">
        <v>374</v>
      </c>
      <c r="E23" s="6" t="s">
        <v>372</v>
      </c>
      <c r="F23" s="6" t="s">
        <v>377</v>
      </c>
      <c r="G23" s="13" t="s">
        <v>0</v>
      </c>
      <c r="H23" s="18" t="s">
        <v>4</v>
      </c>
      <c r="I23" s="20"/>
      <c r="J23" s="24"/>
    </row>
    <row r="24" spans="1:27" ht="15.75" thickBot="1" x14ac:dyDescent="0.3">
      <c r="A24" s="42"/>
      <c r="B24" s="19"/>
      <c r="C24" s="19"/>
      <c r="D24" s="19"/>
    </row>
    <row r="25" spans="1:27" ht="18" x14ac:dyDescent="0.35">
      <c r="A25" s="42"/>
      <c r="B25" s="19"/>
      <c r="C25" s="27"/>
      <c r="D25" s="45">
        <f>D22-1</f>
        <v>9</v>
      </c>
      <c r="E25" s="22">
        <f>SUM(E5:E13)</f>
        <v>661</v>
      </c>
      <c r="F25" s="27"/>
      <c r="G25" s="19"/>
      <c r="H25" s="17">
        <f>((E25/D25)-(E14/2))/(E14*((1/(12*D25))^0.5))</f>
        <v>-2.4105427297552255</v>
      </c>
      <c r="I25" s="20" t="s">
        <v>386</v>
      </c>
    </row>
    <row r="26" spans="1:27" ht="15.75" thickBot="1" x14ac:dyDescent="0.3">
      <c r="A26" s="42"/>
      <c r="B26" s="19"/>
      <c r="C26" s="19"/>
      <c r="D26" s="46" t="s">
        <v>375</v>
      </c>
      <c r="E26" s="5" t="s">
        <v>373</v>
      </c>
      <c r="F26" s="9"/>
      <c r="G26" s="19"/>
      <c r="H26" s="18" t="s">
        <v>5</v>
      </c>
    </row>
    <row r="27" spans="1:27" ht="15.75" thickBot="1" x14ac:dyDescent="0.3"/>
    <row r="28" spans="1:27" ht="18" x14ac:dyDescent="0.35">
      <c r="H28" s="17">
        <f>(((12*D22)^0.5)*F22)/(D22*G22)</f>
        <v>-2.6710853489293034</v>
      </c>
      <c r="I28" s="23" t="s">
        <v>387</v>
      </c>
    </row>
    <row r="29" spans="1:27" ht="15.75" thickBot="1" x14ac:dyDescent="0.3">
      <c r="H29" s="18" t="s">
        <v>8</v>
      </c>
      <c r="J29" s="25"/>
    </row>
    <row r="30" spans="1:27" x14ac:dyDescent="0.25">
      <c r="H30" s="9"/>
      <c r="J30" s="25"/>
    </row>
    <row r="31" spans="1:27" ht="15.75" thickBot="1" x14ac:dyDescent="0.3"/>
    <row r="32" spans="1:27" ht="19.5" thickBot="1" x14ac:dyDescent="0.35">
      <c r="A32" s="55"/>
      <c r="B32" s="32" t="s">
        <v>6</v>
      </c>
      <c r="C32" s="63" t="s">
        <v>388</v>
      </c>
      <c r="J32" s="33" t="s">
        <v>7</v>
      </c>
      <c r="K32" s="54" t="s">
        <v>9</v>
      </c>
      <c r="U32" t="s">
        <v>378</v>
      </c>
    </row>
    <row r="33" spans="10:11" x14ac:dyDescent="0.25">
      <c r="J33" s="25"/>
      <c r="K33" s="34"/>
    </row>
  </sheetData>
  <mergeCells count="3">
    <mergeCell ref="G5:G21"/>
    <mergeCell ref="B3:G3"/>
    <mergeCell ref="B1:T1"/>
  </mergeCells>
  <hyperlinks>
    <hyperlink ref="K3" r:id="rId1" xr:uid="{AD01861D-2B0D-4C1E-A1BC-434B9DC813C7}"/>
    <hyperlink ref="K32" r:id="rId2" xr:uid="{D3C5B219-7B33-4F2C-B371-D7B22A081670}"/>
  </hyperlinks>
  <printOptions horizontalCentered="1" verticalCentered="1"/>
  <pageMargins left="0.45" right="0.45" top="0.75" bottom="0.75" header="0.3" footer="0.3"/>
  <pageSetup scale="50" orientation="landscape" r:id="rId3"/>
  <headerFooter>
    <oddFooter>&amp;L&amp;10 200220 Tim.Adams@NASA.gov and Katherine.A.Rice@NASA.gov</oddFooter>
  </headerFooter>
  <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034BAD-ACA3-4994-BC10-759CE0B60F23}">
  <sheetPr>
    <tabColor theme="7" tint="0.39997558519241921"/>
    <pageSetUpPr fitToPage="1"/>
  </sheetPr>
  <dimension ref="P21:S35"/>
  <sheetViews>
    <sheetView zoomScaleNormal="100" workbookViewId="0">
      <selection activeCell="P3" sqref="P3"/>
    </sheetView>
  </sheetViews>
  <sheetFormatPr defaultRowHeight="15" x14ac:dyDescent="0.25"/>
  <cols>
    <col min="16" max="19" width="12.7109375" customWidth="1"/>
  </cols>
  <sheetData>
    <row r="21" spans="16:19" x14ac:dyDescent="0.25">
      <c r="P21" s="131" t="s">
        <v>390</v>
      </c>
      <c r="Q21" s="132" t="s">
        <v>389</v>
      </c>
      <c r="R21" s="132" t="s">
        <v>399</v>
      </c>
      <c r="S21" s="133"/>
    </row>
    <row r="22" spans="16:19" x14ac:dyDescent="0.25">
      <c r="P22" s="131"/>
      <c r="Q22" s="132"/>
      <c r="R22" s="132"/>
      <c r="S22" s="133"/>
    </row>
    <row r="24" spans="16:19" x14ac:dyDescent="0.25">
      <c r="P24" s="59">
        <v>-2.6711</v>
      </c>
      <c r="Q24" s="59" t="s">
        <v>382</v>
      </c>
      <c r="R24" s="61">
        <f>ABS(1-2*(1-_xlfn.NORM.S.DIST(P24,TRUE)))</f>
        <v>0.99243968800823112</v>
      </c>
    </row>
    <row r="25" spans="16:19" x14ac:dyDescent="0.25">
      <c r="P25" s="60">
        <v>0</v>
      </c>
      <c r="Q25" s="60" t="s">
        <v>383</v>
      </c>
      <c r="R25" s="61">
        <f t="shared" ref="R25:R26" si="0">ABS(1-2*(1-_xlfn.NORM.S.DIST(P25,TRUE)))</f>
        <v>0</v>
      </c>
    </row>
    <row r="26" spans="16:19" x14ac:dyDescent="0.25">
      <c r="P26" s="59">
        <v>2.6711</v>
      </c>
      <c r="Q26" s="59" t="s">
        <v>384</v>
      </c>
      <c r="R26" s="61">
        <f t="shared" si="0"/>
        <v>0.99243968800823112</v>
      </c>
    </row>
    <row r="27" spans="16:19" x14ac:dyDescent="0.25">
      <c r="P27" s="11"/>
      <c r="Q27" s="11"/>
      <c r="R27" s="61"/>
    </row>
    <row r="28" spans="16:19" x14ac:dyDescent="0.25">
      <c r="P28" s="11"/>
      <c r="Q28" s="11"/>
      <c r="R28" s="61"/>
    </row>
    <row r="29" spans="16:19" x14ac:dyDescent="0.25">
      <c r="P29" s="11"/>
      <c r="Q29" s="11"/>
      <c r="R29" s="61"/>
    </row>
    <row r="30" spans="16:19" x14ac:dyDescent="0.25">
      <c r="P30" s="11"/>
      <c r="Q30" s="11"/>
      <c r="R30" s="61"/>
    </row>
    <row r="31" spans="16:19" x14ac:dyDescent="0.25">
      <c r="P31" s="11"/>
      <c r="Q31" s="11"/>
      <c r="R31" s="61"/>
    </row>
    <row r="32" spans="16:19" x14ac:dyDescent="0.25">
      <c r="P32" s="11"/>
      <c r="Q32" s="11"/>
      <c r="R32" s="61"/>
    </row>
    <row r="33" spans="18:18" x14ac:dyDescent="0.25">
      <c r="R33" s="61"/>
    </row>
    <row r="34" spans="18:18" x14ac:dyDescent="0.25">
      <c r="R34" s="61"/>
    </row>
    <row r="35" spans="18:18" x14ac:dyDescent="0.25">
      <c r="R35" s="61"/>
    </row>
  </sheetData>
  <mergeCells count="4">
    <mergeCell ref="P21:P22"/>
    <mergeCell ref="R21:R22"/>
    <mergeCell ref="S21:S22"/>
    <mergeCell ref="Q21:Q22"/>
  </mergeCells>
  <printOptions horizontalCentered="1" verticalCentered="1"/>
  <pageMargins left="0.45" right="0.45" top="0.75" bottom="0.75" header="0.3" footer="0.3"/>
  <pageSetup orientation="landscape" r:id="rId1"/>
  <headerFooter>
    <oddFooter>&amp;L&amp;10 200220 Tim.Adams@NASA.gov and Katherine.A.Rice@NASA.gov</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BCF1A0-ECE1-404F-9CB1-6BF660ABA434}">
  <sheetPr>
    <tabColor theme="9" tint="0.59999389629810485"/>
    <pageSetUpPr fitToPage="1"/>
  </sheetPr>
  <dimension ref="A2:G356"/>
  <sheetViews>
    <sheetView zoomScaleNormal="100" workbookViewId="0">
      <selection activeCell="R5" sqref="R5"/>
    </sheetView>
  </sheetViews>
  <sheetFormatPr defaultRowHeight="15" x14ac:dyDescent="0.25"/>
  <cols>
    <col min="3" max="3" width="34.140625" customWidth="1"/>
    <col min="4" max="4" width="18" customWidth="1"/>
    <col min="5" max="5" width="16.140625" customWidth="1"/>
    <col min="7" max="7" width="36.7109375" customWidth="1"/>
  </cols>
  <sheetData>
    <row r="2" spans="1:7" x14ac:dyDescent="0.25">
      <c r="A2" t="s">
        <v>360</v>
      </c>
    </row>
    <row r="3" spans="1:7" x14ac:dyDescent="0.25">
      <c r="A3" t="s">
        <v>361</v>
      </c>
    </row>
    <row r="5" spans="1:7" x14ac:dyDescent="0.25">
      <c r="A5" t="s">
        <v>362</v>
      </c>
    </row>
    <row r="6" spans="1:7" ht="15.75" customHeight="1" x14ac:dyDescent="0.25">
      <c r="A6" s="56" t="s">
        <v>363</v>
      </c>
      <c r="B6" s="56" t="s">
        <v>11</v>
      </c>
      <c r="C6" t="s">
        <v>12</v>
      </c>
      <c r="D6" s="56" t="s">
        <v>13</v>
      </c>
      <c r="E6" t="s">
        <v>17</v>
      </c>
      <c r="F6" t="s">
        <v>19</v>
      </c>
      <c r="G6" t="s">
        <v>21</v>
      </c>
    </row>
    <row r="7" spans="1:7" x14ac:dyDescent="0.25">
      <c r="D7" s="56" t="s">
        <v>14</v>
      </c>
      <c r="E7" t="s">
        <v>18</v>
      </c>
      <c r="F7" t="s">
        <v>20</v>
      </c>
    </row>
    <row r="8" spans="1:7" x14ac:dyDescent="0.25">
      <c r="D8" s="56" t="s">
        <v>15</v>
      </c>
    </row>
    <row r="9" spans="1:7" x14ac:dyDescent="0.25">
      <c r="D9" s="56" t="s">
        <v>16</v>
      </c>
    </row>
    <row r="10" spans="1:7" x14ac:dyDescent="0.25">
      <c r="A10" t="s">
        <v>22</v>
      </c>
    </row>
    <row r="11" spans="1:7" x14ac:dyDescent="0.25">
      <c r="A11">
        <v>1851</v>
      </c>
      <c r="B11" t="s">
        <v>23</v>
      </c>
      <c r="C11" t="s">
        <v>24</v>
      </c>
      <c r="D11">
        <v>1</v>
      </c>
      <c r="E11">
        <v>974</v>
      </c>
      <c r="F11">
        <v>80</v>
      </c>
      <c r="G11" t="s">
        <v>25</v>
      </c>
    </row>
    <row r="12" spans="1:7" x14ac:dyDescent="0.25">
      <c r="A12">
        <v>1851</v>
      </c>
      <c r="B12" t="s">
        <v>26</v>
      </c>
      <c r="C12" t="s">
        <v>27</v>
      </c>
      <c r="D12">
        <v>3</v>
      </c>
      <c r="E12">
        <v>955</v>
      </c>
      <c r="F12">
        <v>100</v>
      </c>
      <c r="G12" t="s">
        <v>28</v>
      </c>
    </row>
    <row r="13" spans="1:7" x14ac:dyDescent="0.25">
      <c r="A13">
        <v>1852</v>
      </c>
      <c r="B13" t="s">
        <v>26</v>
      </c>
      <c r="C13" t="s">
        <v>29</v>
      </c>
      <c r="D13">
        <v>3</v>
      </c>
      <c r="E13">
        <v>961</v>
      </c>
      <c r="F13">
        <v>100</v>
      </c>
      <c r="G13" t="s">
        <v>30</v>
      </c>
    </row>
    <row r="14" spans="1:7" x14ac:dyDescent="0.25">
      <c r="A14">
        <v>1852</v>
      </c>
      <c r="B14" t="s">
        <v>31</v>
      </c>
      <c r="C14" t="s">
        <v>32</v>
      </c>
      <c r="D14">
        <v>1</v>
      </c>
      <c r="E14">
        <v>982</v>
      </c>
      <c r="F14">
        <v>70</v>
      </c>
      <c r="G14" t="s">
        <v>25</v>
      </c>
    </row>
    <row r="15" spans="1:7" x14ac:dyDescent="0.25">
      <c r="A15">
        <v>1852</v>
      </c>
      <c r="B15" t="s">
        <v>33</v>
      </c>
      <c r="C15" t="s">
        <v>34</v>
      </c>
      <c r="D15">
        <v>2</v>
      </c>
      <c r="E15">
        <v>965</v>
      </c>
      <c r="F15">
        <v>90</v>
      </c>
      <c r="G15" t="s">
        <v>35</v>
      </c>
    </row>
    <row r="16" spans="1:7" x14ac:dyDescent="0.25">
      <c r="A16">
        <v>1853</v>
      </c>
      <c r="B16" t="s">
        <v>33</v>
      </c>
      <c r="C16" t="s">
        <v>36</v>
      </c>
      <c r="D16">
        <v>1</v>
      </c>
      <c r="E16">
        <v>965</v>
      </c>
      <c r="F16">
        <v>70</v>
      </c>
      <c r="G16" t="s">
        <v>25</v>
      </c>
    </row>
    <row r="17" spans="1:7" x14ac:dyDescent="0.25">
      <c r="A17">
        <v>1854</v>
      </c>
      <c r="B17" t="s">
        <v>23</v>
      </c>
      <c r="C17" t="s">
        <v>37</v>
      </c>
      <c r="D17">
        <v>1</v>
      </c>
      <c r="E17">
        <v>982</v>
      </c>
      <c r="F17">
        <v>70</v>
      </c>
      <c r="G17" t="s">
        <v>25</v>
      </c>
    </row>
    <row r="18" spans="1:7" x14ac:dyDescent="0.25">
      <c r="A18">
        <v>1854</v>
      </c>
      <c r="B18" t="s">
        <v>31</v>
      </c>
      <c r="C18" t="s">
        <v>38</v>
      </c>
      <c r="D18">
        <v>3</v>
      </c>
      <c r="E18">
        <v>950</v>
      </c>
      <c r="F18">
        <v>100</v>
      </c>
      <c r="G18" t="s">
        <v>39</v>
      </c>
    </row>
    <row r="19" spans="1:7" x14ac:dyDescent="0.25">
      <c r="A19">
        <v>1854</v>
      </c>
      <c r="B19" t="s">
        <v>31</v>
      </c>
      <c r="C19" t="s">
        <v>40</v>
      </c>
      <c r="D19">
        <v>2</v>
      </c>
      <c r="E19">
        <v>965</v>
      </c>
      <c r="F19">
        <v>90</v>
      </c>
      <c r="G19" t="s">
        <v>41</v>
      </c>
    </row>
    <row r="20" spans="1:7" x14ac:dyDescent="0.25">
      <c r="A20">
        <v>1855</v>
      </c>
      <c r="B20" t="s">
        <v>31</v>
      </c>
      <c r="C20" t="s">
        <v>42</v>
      </c>
      <c r="D20">
        <v>3</v>
      </c>
      <c r="E20">
        <v>945</v>
      </c>
      <c r="F20">
        <v>110</v>
      </c>
      <c r="G20" t="s">
        <v>43</v>
      </c>
    </row>
    <row r="21" spans="1:7" x14ac:dyDescent="0.25">
      <c r="A21">
        <v>1856</v>
      </c>
      <c r="B21" t="s">
        <v>26</v>
      </c>
      <c r="C21" t="s">
        <v>44</v>
      </c>
      <c r="D21">
        <v>4</v>
      </c>
      <c r="E21">
        <v>934</v>
      </c>
      <c r="F21">
        <v>130</v>
      </c>
      <c r="G21" t="s">
        <v>45</v>
      </c>
    </row>
    <row r="22" spans="1:7" x14ac:dyDescent="0.25">
      <c r="A22">
        <v>1856</v>
      </c>
      <c r="B22" t="s">
        <v>26</v>
      </c>
      <c r="C22" t="s">
        <v>46</v>
      </c>
      <c r="D22">
        <v>2</v>
      </c>
      <c r="E22">
        <v>965</v>
      </c>
      <c r="F22">
        <v>90</v>
      </c>
      <c r="G22" t="s">
        <v>47</v>
      </c>
    </row>
    <row r="23" spans="1:7" x14ac:dyDescent="0.25">
      <c r="A23">
        <v>1857</v>
      </c>
      <c r="B23" t="s">
        <v>31</v>
      </c>
      <c r="C23" t="s">
        <v>48</v>
      </c>
      <c r="D23">
        <v>2</v>
      </c>
      <c r="E23">
        <v>961</v>
      </c>
      <c r="F23">
        <v>90</v>
      </c>
      <c r="G23" t="s">
        <v>25</v>
      </c>
    </row>
    <row r="24" spans="1:7" x14ac:dyDescent="0.25">
      <c r="A24">
        <v>1858</v>
      </c>
      <c r="B24" t="s">
        <v>31</v>
      </c>
      <c r="C24" t="s">
        <v>49</v>
      </c>
      <c r="D24">
        <v>1</v>
      </c>
      <c r="E24">
        <v>976</v>
      </c>
      <c r="F24">
        <v>80</v>
      </c>
      <c r="G24" t="s">
        <v>50</v>
      </c>
    </row>
    <row r="25" spans="1:7" x14ac:dyDescent="0.25">
      <c r="A25">
        <v>1859</v>
      </c>
      <c r="B25" t="s">
        <v>31</v>
      </c>
      <c r="C25" t="s">
        <v>51</v>
      </c>
      <c r="D25">
        <v>1</v>
      </c>
      <c r="E25">
        <v>982</v>
      </c>
      <c r="F25">
        <v>70</v>
      </c>
      <c r="G25" t="s">
        <v>25</v>
      </c>
    </row>
    <row r="26" spans="1:7" x14ac:dyDescent="0.25">
      <c r="A26">
        <v>1859</v>
      </c>
      <c r="B26" t="s">
        <v>33</v>
      </c>
      <c r="C26" t="s">
        <v>52</v>
      </c>
      <c r="D26">
        <v>1</v>
      </c>
      <c r="E26">
        <v>974</v>
      </c>
      <c r="F26">
        <v>80</v>
      </c>
      <c r="G26" t="s">
        <v>25</v>
      </c>
    </row>
    <row r="27" spans="1:7" x14ac:dyDescent="0.25">
      <c r="A27" t="s">
        <v>53</v>
      </c>
    </row>
    <row r="28" spans="1:7" x14ac:dyDescent="0.25">
      <c r="A28">
        <v>1860</v>
      </c>
      <c r="B28" t="s">
        <v>26</v>
      </c>
      <c r="C28" t="s">
        <v>54</v>
      </c>
      <c r="D28">
        <v>3</v>
      </c>
      <c r="E28">
        <v>945</v>
      </c>
      <c r="F28">
        <v>110</v>
      </c>
      <c r="G28" t="s">
        <v>25</v>
      </c>
    </row>
    <row r="29" spans="1:7" x14ac:dyDescent="0.25">
      <c r="A29">
        <v>1860</v>
      </c>
      <c r="B29" t="s">
        <v>31</v>
      </c>
      <c r="C29" t="s">
        <v>55</v>
      </c>
      <c r="D29">
        <v>2</v>
      </c>
      <c r="E29">
        <v>965</v>
      </c>
      <c r="F29">
        <v>90</v>
      </c>
      <c r="G29" t="s">
        <v>25</v>
      </c>
    </row>
    <row r="30" spans="1:7" x14ac:dyDescent="0.25">
      <c r="A30">
        <v>1860</v>
      </c>
      <c r="B30" t="s">
        <v>33</v>
      </c>
      <c r="C30" t="s">
        <v>56</v>
      </c>
      <c r="D30">
        <v>2</v>
      </c>
      <c r="E30">
        <v>965</v>
      </c>
      <c r="F30">
        <v>90</v>
      </c>
      <c r="G30" t="s">
        <v>25</v>
      </c>
    </row>
    <row r="31" spans="1:7" x14ac:dyDescent="0.25">
      <c r="A31">
        <v>1861</v>
      </c>
      <c r="B31" t="s">
        <v>26</v>
      </c>
      <c r="C31" t="s">
        <v>57</v>
      </c>
      <c r="D31">
        <v>1</v>
      </c>
      <c r="E31">
        <v>978</v>
      </c>
      <c r="F31">
        <v>70</v>
      </c>
      <c r="G31" t="s">
        <v>58</v>
      </c>
    </row>
    <row r="32" spans="1:7" x14ac:dyDescent="0.25">
      <c r="A32">
        <v>1861</v>
      </c>
      <c r="B32" t="s">
        <v>31</v>
      </c>
      <c r="C32" t="s">
        <v>59</v>
      </c>
      <c r="D32">
        <v>1</v>
      </c>
      <c r="E32">
        <v>985</v>
      </c>
      <c r="F32">
        <v>70</v>
      </c>
      <c r="G32" t="s">
        <v>60</v>
      </c>
    </row>
    <row r="33" spans="1:7" x14ac:dyDescent="0.25">
      <c r="A33">
        <v>1861</v>
      </c>
      <c r="B33" t="s">
        <v>61</v>
      </c>
      <c r="C33" t="s">
        <v>59</v>
      </c>
      <c r="D33">
        <v>1</v>
      </c>
      <c r="E33">
        <v>985</v>
      </c>
      <c r="F33">
        <v>70</v>
      </c>
      <c r="G33" t="s">
        <v>62</v>
      </c>
    </row>
    <row r="34" spans="1:7" x14ac:dyDescent="0.25">
      <c r="A34">
        <v>1862</v>
      </c>
      <c r="B34" t="s">
        <v>63</v>
      </c>
    </row>
    <row r="35" spans="1:7" x14ac:dyDescent="0.25">
      <c r="A35">
        <v>1863</v>
      </c>
      <c r="B35" t="s">
        <v>63</v>
      </c>
    </row>
    <row r="36" spans="1:7" x14ac:dyDescent="0.25">
      <c r="A36">
        <v>1864</v>
      </c>
      <c r="B36" t="s">
        <v>63</v>
      </c>
    </row>
    <row r="37" spans="1:7" x14ac:dyDescent="0.25">
      <c r="A37">
        <v>1865</v>
      </c>
      <c r="B37" t="s">
        <v>31</v>
      </c>
      <c r="C37" t="s">
        <v>64</v>
      </c>
      <c r="D37">
        <v>2</v>
      </c>
      <c r="E37">
        <v>965</v>
      </c>
      <c r="F37">
        <v>90</v>
      </c>
      <c r="G37" t="s">
        <v>65</v>
      </c>
    </row>
    <row r="38" spans="1:7" x14ac:dyDescent="0.25">
      <c r="A38">
        <v>1865</v>
      </c>
      <c r="B38" t="s">
        <v>33</v>
      </c>
      <c r="C38" t="s">
        <v>66</v>
      </c>
      <c r="D38">
        <v>2</v>
      </c>
      <c r="E38">
        <v>969</v>
      </c>
      <c r="F38">
        <v>90</v>
      </c>
      <c r="G38" t="s">
        <v>25</v>
      </c>
    </row>
    <row r="39" spans="1:7" x14ac:dyDescent="0.25">
      <c r="A39">
        <v>1866</v>
      </c>
      <c r="B39" t="s">
        <v>67</v>
      </c>
      <c r="C39" t="s">
        <v>40</v>
      </c>
      <c r="D39">
        <v>2</v>
      </c>
      <c r="E39">
        <v>965</v>
      </c>
      <c r="F39">
        <v>90</v>
      </c>
      <c r="G39" t="s">
        <v>25</v>
      </c>
    </row>
    <row r="40" spans="1:7" x14ac:dyDescent="0.25">
      <c r="A40">
        <v>1867</v>
      </c>
      <c r="B40" t="s">
        <v>23</v>
      </c>
      <c r="C40" t="s">
        <v>68</v>
      </c>
      <c r="D40">
        <v>1</v>
      </c>
      <c r="E40">
        <v>985</v>
      </c>
      <c r="F40">
        <v>70</v>
      </c>
      <c r="G40" t="s">
        <v>25</v>
      </c>
    </row>
    <row r="41" spans="1:7" x14ac:dyDescent="0.25">
      <c r="A41">
        <v>1867</v>
      </c>
      <c r="B41" t="s">
        <v>33</v>
      </c>
      <c r="C41" t="s">
        <v>69</v>
      </c>
      <c r="D41">
        <v>2</v>
      </c>
      <c r="E41">
        <v>965</v>
      </c>
      <c r="F41">
        <v>90</v>
      </c>
      <c r="G41" t="s">
        <v>70</v>
      </c>
    </row>
    <row r="42" spans="1:7" x14ac:dyDescent="0.25">
      <c r="A42">
        <v>1868</v>
      </c>
      <c r="B42" t="s">
        <v>63</v>
      </c>
    </row>
    <row r="43" spans="1:7" x14ac:dyDescent="0.25">
      <c r="A43">
        <v>1869</v>
      </c>
      <c r="B43" t="s">
        <v>26</v>
      </c>
      <c r="C43" t="s">
        <v>40</v>
      </c>
      <c r="D43">
        <v>2</v>
      </c>
      <c r="E43">
        <v>965</v>
      </c>
      <c r="F43">
        <v>90</v>
      </c>
      <c r="G43" t="s">
        <v>71</v>
      </c>
    </row>
    <row r="44" spans="1:7" x14ac:dyDescent="0.25">
      <c r="A44">
        <v>1869</v>
      </c>
      <c r="B44" t="s">
        <v>31</v>
      </c>
      <c r="C44" t="s">
        <v>72</v>
      </c>
      <c r="D44">
        <v>1</v>
      </c>
      <c r="E44">
        <v>982</v>
      </c>
      <c r="F44">
        <v>70</v>
      </c>
      <c r="G44" t="s">
        <v>25</v>
      </c>
    </row>
    <row r="45" spans="1:7" x14ac:dyDescent="0.25">
      <c r="A45">
        <v>1869</v>
      </c>
      <c r="B45" t="s">
        <v>31</v>
      </c>
      <c r="C45" t="s">
        <v>73</v>
      </c>
      <c r="D45">
        <v>3</v>
      </c>
      <c r="E45">
        <v>963</v>
      </c>
      <c r="F45">
        <v>100</v>
      </c>
      <c r="G45" t="s">
        <v>74</v>
      </c>
    </row>
    <row r="46" spans="1:7" x14ac:dyDescent="0.25">
      <c r="A46">
        <v>1869</v>
      </c>
      <c r="B46" t="s">
        <v>33</v>
      </c>
      <c r="C46" t="s">
        <v>75</v>
      </c>
      <c r="D46">
        <v>2</v>
      </c>
      <c r="E46">
        <v>965</v>
      </c>
      <c r="F46">
        <v>90</v>
      </c>
      <c r="G46" t="s">
        <v>76</v>
      </c>
    </row>
    <row r="47" spans="1:7" x14ac:dyDescent="0.25">
      <c r="A47" t="s">
        <v>77</v>
      </c>
    </row>
    <row r="48" spans="1:7" x14ac:dyDescent="0.25">
      <c r="A48">
        <v>1870</v>
      </c>
      <c r="B48" t="s">
        <v>67</v>
      </c>
      <c r="C48" t="s">
        <v>78</v>
      </c>
      <c r="D48">
        <v>1</v>
      </c>
      <c r="E48">
        <v>982</v>
      </c>
      <c r="F48">
        <v>70</v>
      </c>
      <c r="G48" t="s">
        <v>79</v>
      </c>
    </row>
    <row r="49" spans="1:7" x14ac:dyDescent="0.25">
      <c r="A49">
        <v>1870</v>
      </c>
      <c r="B49" t="s">
        <v>33</v>
      </c>
      <c r="C49" t="s">
        <v>80</v>
      </c>
      <c r="D49">
        <v>1</v>
      </c>
      <c r="E49">
        <v>970</v>
      </c>
      <c r="F49">
        <v>70</v>
      </c>
      <c r="G49" t="s">
        <v>81</v>
      </c>
    </row>
    <row r="50" spans="1:7" x14ac:dyDescent="0.25">
      <c r="A50">
        <v>1870</v>
      </c>
      <c r="B50" t="s">
        <v>33</v>
      </c>
      <c r="C50" t="s">
        <v>32</v>
      </c>
      <c r="D50">
        <v>1</v>
      </c>
      <c r="E50">
        <v>977</v>
      </c>
      <c r="F50">
        <v>80</v>
      </c>
      <c r="G50" t="s">
        <v>82</v>
      </c>
    </row>
    <row r="51" spans="1:7" x14ac:dyDescent="0.25">
      <c r="A51">
        <v>1871</v>
      </c>
      <c r="B51" t="s">
        <v>26</v>
      </c>
      <c r="C51" t="s">
        <v>83</v>
      </c>
      <c r="D51">
        <v>3</v>
      </c>
      <c r="E51">
        <v>955</v>
      </c>
      <c r="F51">
        <v>100</v>
      </c>
      <c r="G51" t="s">
        <v>25</v>
      </c>
    </row>
    <row r="52" spans="1:7" x14ac:dyDescent="0.25">
      <c r="A52">
        <v>1871</v>
      </c>
      <c r="B52" t="s">
        <v>26</v>
      </c>
      <c r="C52" t="s">
        <v>84</v>
      </c>
      <c r="D52">
        <v>2</v>
      </c>
      <c r="E52">
        <v>965</v>
      </c>
      <c r="F52">
        <v>90</v>
      </c>
      <c r="G52" t="s">
        <v>25</v>
      </c>
    </row>
    <row r="53" spans="1:7" x14ac:dyDescent="0.25">
      <c r="A53">
        <v>1871</v>
      </c>
      <c r="B53" t="s">
        <v>31</v>
      </c>
      <c r="C53" t="s">
        <v>85</v>
      </c>
      <c r="D53">
        <v>1</v>
      </c>
      <c r="E53">
        <v>982</v>
      </c>
      <c r="F53">
        <v>70</v>
      </c>
      <c r="G53" t="s">
        <v>25</v>
      </c>
    </row>
    <row r="54" spans="1:7" x14ac:dyDescent="0.25">
      <c r="A54">
        <v>1872</v>
      </c>
      <c r="B54" t="s">
        <v>63</v>
      </c>
    </row>
    <row r="55" spans="1:7" x14ac:dyDescent="0.25">
      <c r="A55">
        <v>1873</v>
      </c>
      <c r="B55" t="s">
        <v>31</v>
      </c>
      <c r="C55" t="s">
        <v>86</v>
      </c>
      <c r="D55">
        <v>1</v>
      </c>
      <c r="E55">
        <v>982</v>
      </c>
      <c r="F55">
        <v>70</v>
      </c>
      <c r="G55" t="s">
        <v>25</v>
      </c>
    </row>
    <row r="56" spans="1:7" x14ac:dyDescent="0.25">
      <c r="A56">
        <v>1873</v>
      </c>
      <c r="B56" t="s">
        <v>33</v>
      </c>
      <c r="C56" t="s">
        <v>87</v>
      </c>
      <c r="D56">
        <v>3</v>
      </c>
      <c r="E56">
        <v>959</v>
      </c>
      <c r="F56">
        <v>100</v>
      </c>
      <c r="G56" t="s">
        <v>25</v>
      </c>
    </row>
    <row r="57" spans="1:7" x14ac:dyDescent="0.25">
      <c r="A57">
        <v>1874</v>
      </c>
      <c r="B57" t="s">
        <v>31</v>
      </c>
      <c r="C57" t="s">
        <v>88</v>
      </c>
      <c r="D57">
        <v>1</v>
      </c>
      <c r="E57">
        <v>981</v>
      </c>
      <c r="F57">
        <v>80</v>
      </c>
      <c r="G57" t="s">
        <v>25</v>
      </c>
    </row>
    <row r="58" spans="1:7" x14ac:dyDescent="0.25">
      <c r="A58">
        <v>1875</v>
      </c>
      <c r="B58" t="s">
        <v>31</v>
      </c>
      <c r="C58" t="s">
        <v>89</v>
      </c>
      <c r="D58">
        <v>3</v>
      </c>
      <c r="E58">
        <v>955</v>
      </c>
      <c r="F58">
        <v>100</v>
      </c>
      <c r="G58" t="s">
        <v>25</v>
      </c>
    </row>
    <row r="59" spans="1:7" x14ac:dyDescent="0.25">
      <c r="A59">
        <v>1876</v>
      </c>
      <c r="B59" t="s">
        <v>31</v>
      </c>
      <c r="C59" t="s">
        <v>90</v>
      </c>
      <c r="D59">
        <v>1</v>
      </c>
      <c r="E59">
        <v>980</v>
      </c>
      <c r="F59">
        <v>80</v>
      </c>
      <c r="G59" t="s">
        <v>25</v>
      </c>
    </row>
    <row r="60" spans="1:7" x14ac:dyDescent="0.25">
      <c r="A60">
        <v>1876</v>
      </c>
      <c r="B60" t="s">
        <v>33</v>
      </c>
      <c r="C60" t="s">
        <v>66</v>
      </c>
      <c r="D60">
        <v>2</v>
      </c>
      <c r="E60">
        <v>973</v>
      </c>
      <c r="F60">
        <v>90</v>
      </c>
      <c r="G60" t="s">
        <v>25</v>
      </c>
    </row>
    <row r="61" spans="1:7" x14ac:dyDescent="0.25">
      <c r="A61">
        <v>1877</v>
      </c>
      <c r="B61" t="s">
        <v>31</v>
      </c>
      <c r="C61" t="s">
        <v>91</v>
      </c>
      <c r="D61">
        <v>1</v>
      </c>
      <c r="E61">
        <v>982</v>
      </c>
      <c r="F61">
        <v>70</v>
      </c>
      <c r="G61" t="s">
        <v>25</v>
      </c>
    </row>
    <row r="62" spans="1:7" x14ac:dyDescent="0.25">
      <c r="A62">
        <v>1877</v>
      </c>
      <c r="B62" t="s">
        <v>33</v>
      </c>
      <c r="C62" t="s">
        <v>27</v>
      </c>
      <c r="D62">
        <v>3</v>
      </c>
      <c r="E62">
        <v>955</v>
      </c>
      <c r="F62">
        <v>100</v>
      </c>
      <c r="G62" t="s">
        <v>25</v>
      </c>
    </row>
    <row r="63" spans="1:7" x14ac:dyDescent="0.25">
      <c r="A63">
        <v>1878</v>
      </c>
      <c r="B63" t="s">
        <v>31</v>
      </c>
      <c r="C63" t="s">
        <v>92</v>
      </c>
      <c r="D63">
        <v>2</v>
      </c>
      <c r="E63">
        <v>970</v>
      </c>
      <c r="F63">
        <v>90</v>
      </c>
      <c r="G63" t="s">
        <v>25</v>
      </c>
    </row>
    <row r="64" spans="1:7" x14ac:dyDescent="0.25">
      <c r="A64">
        <v>1878</v>
      </c>
      <c r="B64" t="s">
        <v>33</v>
      </c>
      <c r="C64" t="s">
        <v>93</v>
      </c>
      <c r="D64">
        <v>2</v>
      </c>
      <c r="E64">
        <v>963</v>
      </c>
      <c r="F64">
        <v>90</v>
      </c>
      <c r="G64" t="s">
        <v>25</v>
      </c>
    </row>
    <row r="65" spans="1:7" x14ac:dyDescent="0.25">
      <c r="C65" t="s">
        <v>94</v>
      </c>
    </row>
    <row r="66" spans="1:7" x14ac:dyDescent="0.25">
      <c r="A66">
        <v>1879</v>
      </c>
      <c r="B66" t="s">
        <v>26</v>
      </c>
      <c r="C66" t="s">
        <v>95</v>
      </c>
      <c r="D66">
        <v>3</v>
      </c>
      <c r="E66">
        <v>971</v>
      </c>
      <c r="F66">
        <v>100</v>
      </c>
      <c r="G66" t="s">
        <v>25</v>
      </c>
    </row>
    <row r="67" spans="1:7" x14ac:dyDescent="0.25">
      <c r="A67">
        <v>1879</v>
      </c>
      <c r="B67" t="s">
        <v>26</v>
      </c>
      <c r="C67" t="s">
        <v>96</v>
      </c>
      <c r="D67">
        <v>2</v>
      </c>
      <c r="E67">
        <v>964</v>
      </c>
      <c r="F67">
        <v>90</v>
      </c>
      <c r="G67" t="s">
        <v>25</v>
      </c>
    </row>
    <row r="68" spans="1:7" x14ac:dyDescent="0.25">
      <c r="A68">
        <v>1879</v>
      </c>
      <c r="B68" t="s">
        <v>31</v>
      </c>
      <c r="C68" t="s">
        <v>97</v>
      </c>
      <c r="D68">
        <v>3</v>
      </c>
      <c r="E68">
        <v>945</v>
      </c>
      <c r="F68">
        <v>110</v>
      </c>
      <c r="G68" t="s">
        <v>25</v>
      </c>
    </row>
    <row r="69" spans="1:7" x14ac:dyDescent="0.25">
      <c r="A69" t="s">
        <v>98</v>
      </c>
    </row>
    <row r="70" spans="1:7" x14ac:dyDescent="0.25">
      <c r="A70">
        <v>1880</v>
      </c>
      <c r="B70" t="s">
        <v>26</v>
      </c>
      <c r="C70" t="s">
        <v>99</v>
      </c>
      <c r="D70">
        <v>3</v>
      </c>
      <c r="E70">
        <v>931</v>
      </c>
      <c r="F70">
        <v>110</v>
      </c>
      <c r="G70" t="s">
        <v>25</v>
      </c>
    </row>
    <row r="71" spans="1:7" x14ac:dyDescent="0.25">
      <c r="A71">
        <v>1880</v>
      </c>
      <c r="B71" t="s">
        <v>26</v>
      </c>
      <c r="C71" t="s">
        <v>100</v>
      </c>
      <c r="D71">
        <v>2</v>
      </c>
      <c r="E71">
        <v>972</v>
      </c>
      <c r="F71">
        <v>90</v>
      </c>
      <c r="G71" t="s">
        <v>25</v>
      </c>
    </row>
    <row r="72" spans="1:7" x14ac:dyDescent="0.25">
      <c r="A72">
        <v>1880</v>
      </c>
      <c r="B72" t="s">
        <v>31</v>
      </c>
      <c r="C72" t="s">
        <v>59</v>
      </c>
      <c r="D72">
        <v>1</v>
      </c>
      <c r="E72">
        <v>987</v>
      </c>
      <c r="F72">
        <v>70</v>
      </c>
      <c r="G72" t="s">
        <v>25</v>
      </c>
    </row>
    <row r="73" spans="1:7" x14ac:dyDescent="0.25">
      <c r="A73">
        <v>1880</v>
      </c>
      <c r="B73" t="s">
        <v>33</v>
      </c>
      <c r="C73" t="s">
        <v>86</v>
      </c>
      <c r="D73">
        <v>1</v>
      </c>
      <c r="E73">
        <v>982</v>
      </c>
      <c r="F73">
        <v>70</v>
      </c>
      <c r="G73" t="s">
        <v>25</v>
      </c>
    </row>
    <row r="74" spans="1:7" x14ac:dyDescent="0.25">
      <c r="A74">
        <v>1881</v>
      </c>
      <c r="B74" t="s">
        <v>26</v>
      </c>
      <c r="C74" t="s">
        <v>101</v>
      </c>
      <c r="D74">
        <v>2</v>
      </c>
      <c r="E74">
        <v>970</v>
      </c>
      <c r="F74">
        <v>90</v>
      </c>
      <c r="G74" t="s">
        <v>25</v>
      </c>
    </row>
    <row r="75" spans="1:7" x14ac:dyDescent="0.25">
      <c r="A75">
        <v>1881</v>
      </c>
      <c r="B75" t="s">
        <v>31</v>
      </c>
      <c r="C75" t="s">
        <v>48</v>
      </c>
      <c r="D75">
        <v>2</v>
      </c>
      <c r="E75">
        <v>975</v>
      </c>
      <c r="F75">
        <v>90</v>
      </c>
      <c r="G75" t="s">
        <v>25</v>
      </c>
    </row>
    <row r="76" spans="1:7" x14ac:dyDescent="0.25">
      <c r="A76">
        <v>1882</v>
      </c>
      <c r="B76" t="s">
        <v>31</v>
      </c>
      <c r="C76" t="s">
        <v>102</v>
      </c>
      <c r="D76">
        <v>3</v>
      </c>
      <c r="E76">
        <v>949</v>
      </c>
      <c r="F76">
        <v>110</v>
      </c>
      <c r="G76" t="s">
        <v>25</v>
      </c>
    </row>
    <row r="77" spans="1:7" x14ac:dyDescent="0.25">
      <c r="A77">
        <v>1882</v>
      </c>
      <c r="B77" t="s">
        <v>33</v>
      </c>
      <c r="C77" t="s">
        <v>86</v>
      </c>
      <c r="D77">
        <v>1</v>
      </c>
      <c r="E77">
        <v>985</v>
      </c>
      <c r="F77">
        <v>70</v>
      </c>
      <c r="G77" t="s">
        <v>25</v>
      </c>
    </row>
    <row r="78" spans="1:7" x14ac:dyDescent="0.25">
      <c r="A78">
        <v>1883</v>
      </c>
      <c r="B78" t="s">
        <v>31</v>
      </c>
      <c r="C78" t="s">
        <v>103</v>
      </c>
      <c r="D78">
        <v>2</v>
      </c>
      <c r="E78">
        <v>965</v>
      </c>
      <c r="F78">
        <v>90</v>
      </c>
      <c r="G78" t="s">
        <v>25</v>
      </c>
    </row>
    <row r="79" spans="1:7" x14ac:dyDescent="0.25">
      <c r="A79">
        <v>1884</v>
      </c>
      <c r="B79" t="s">
        <v>63</v>
      </c>
    </row>
    <row r="80" spans="1:7" x14ac:dyDescent="0.25">
      <c r="A80">
        <v>1885</v>
      </c>
      <c r="B80" t="s">
        <v>26</v>
      </c>
      <c r="C80" t="s">
        <v>104</v>
      </c>
      <c r="D80">
        <v>2</v>
      </c>
      <c r="E80">
        <v>970</v>
      </c>
      <c r="F80">
        <v>90</v>
      </c>
      <c r="G80" t="s">
        <v>25</v>
      </c>
    </row>
    <row r="81" spans="1:7" x14ac:dyDescent="0.25">
      <c r="A81">
        <v>1886</v>
      </c>
      <c r="B81" t="s">
        <v>23</v>
      </c>
      <c r="C81" t="s">
        <v>96</v>
      </c>
      <c r="D81">
        <v>2</v>
      </c>
      <c r="E81">
        <v>970</v>
      </c>
      <c r="F81">
        <v>85</v>
      </c>
      <c r="G81" t="s">
        <v>25</v>
      </c>
    </row>
    <row r="82" spans="1:7" x14ac:dyDescent="0.25">
      <c r="A82">
        <v>1886</v>
      </c>
      <c r="B82" t="s">
        <v>23</v>
      </c>
      <c r="C82" t="s">
        <v>34</v>
      </c>
      <c r="D82">
        <v>2</v>
      </c>
      <c r="E82">
        <v>970</v>
      </c>
      <c r="F82">
        <v>85</v>
      </c>
      <c r="G82" t="s">
        <v>25</v>
      </c>
    </row>
    <row r="83" spans="1:7" x14ac:dyDescent="0.25">
      <c r="A83">
        <v>1886</v>
      </c>
      <c r="B83" t="s">
        <v>23</v>
      </c>
      <c r="C83" t="s">
        <v>34</v>
      </c>
      <c r="D83">
        <v>2</v>
      </c>
      <c r="E83">
        <v>970</v>
      </c>
      <c r="F83">
        <v>85</v>
      </c>
      <c r="G83" t="s">
        <v>25</v>
      </c>
    </row>
    <row r="84" spans="1:7" x14ac:dyDescent="0.25">
      <c r="A84">
        <v>1886</v>
      </c>
      <c r="B84" t="s">
        <v>67</v>
      </c>
      <c r="C84" t="s">
        <v>86</v>
      </c>
      <c r="D84">
        <v>1</v>
      </c>
      <c r="E84">
        <v>982</v>
      </c>
      <c r="F84">
        <v>70</v>
      </c>
      <c r="G84" t="s">
        <v>25</v>
      </c>
    </row>
    <row r="85" spans="1:7" x14ac:dyDescent="0.25">
      <c r="A85">
        <v>1886</v>
      </c>
      <c r="B85" t="s">
        <v>26</v>
      </c>
      <c r="C85" t="s">
        <v>105</v>
      </c>
      <c r="D85">
        <v>4</v>
      </c>
      <c r="E85">
        <v>925</v>
      </c>
      <c r="F85">
        <v>130</v>
      </c>
      <c r="G85" t="s">
        <v>106</v>
      </c>
    </row>
    <row r="86" spans="1:7" x14ac:dyDescent="0.25">
      <c r="A86">
        <v>1886</v>
      </c>
      <c r="B86" t="s">
        <v>31</v>
      </c>
      <c r="C86" t="s">
        <v>107</v>
      </c>
      <c r="D86">
        <v>1</v>
      </c>
      <c r="E86">
        <v>973</v>
      </c>
      <c r="F86">
        <v>80</v>
      </c>
      <c r="G86" t="s">
        <v>25</v>
      </c>
    </row>
    <row r="87" spans="1:7" x14ac:dyDescent="0.25">
      <c r="A87">
        <v>1886</v>
      </c>
      <c r="B87" t="s">
        <v>33</v>
      </c>
      <c r="C87" t="s">
        <v>108</v>
      </c>
      <c r="D87">
        <v>3</v>
      </c>
      <c r="E87">
        <v>950</v>
      </c>
      <c r="F87">
        <v>105</v>
      </c>
      <c r="G87" t="s">
        <v>25</v>
      </c>
    </row>
    <row r="88" spans="1:7" x14ac:dyDescent="0.25">
      <c r="A88">
        <v>1887</v>
      </c>
      <c r="B88" t="s">
        <v>67</v>
      </c>
      <c r="C88" t="s">
        <v>109</v>
      </c>
      <c r="D88">
        <v>1</v>
      </c>
      <c r="E88">
        <v>978</v>
      </c>
      <c r="F88">
        <v>75</v>
      </c>
      <c r="G88" t="s">
        <v>25</v>
      </c>
    </row>
    <row r="89" spans="1:7" x14ac:dyDescent="0.25">
      <c r="A89">
        <v>1887</v>
      </c>
      <c r="B89" t="s">
        <v>26</v>
      </c>
      <c r="C89" t="s">
        <v>110</v>
      </c>
      <c r="D89">
        <v>1</v>
      </c>
      <c r="E89">
        <v>946</v>
      </c>
      <c r="F89">
        <v>65</v>
      </c>
      <c r="G89" t="s">
        <v>25</v>
      </c>
    </row>
    <row r="90" spans="1:7" x14ac:dyDescent="0.25">
      <c r="A90">
        <v>1887</v>
      </c>
      <c r="B90" t="s">
        <v>31</v>
      </c>
      <c r="C90" t="s">
        <v>37</v>
      </c>
      <c r="D90">
        <v>1</v>
      </c>
      <c r="E90">
        <v>973</v>
      </c>
      <c r="F90">
        <v>75</v>
      </c>
      <c r="G90" t="s">
        <v>25</v>
      </c>
    </row>
    <row r="91" spans="1:7" x14ac:dyDescent="0.25">
      <c r="A91">
        <v>1887</v>
      </c>
      <c r="B91" t="s">
        <v>33</v>
      </c>
      <c r="C91" t="s">
        <v>72</v>
      </c>
      <c r="D91">
        <v>1</v>
      </c>
      <c r="E91">
        <v>978</v>
      </c>
      <c r="F91">
        <v>75</v>
      </c>
      <c r="G91" t="s">
        <v>25</v>
      </c>
    </row>
    <row r="92" spans="1:7" x14ac:dyDescent="0.25">
      <c r="A92">
        <v>1888</v>
      </c>
      <c r="B92" t="s">
        <v>23</v>
      </c>
      <c r="C92" t="s">
        <v>24</v>
      </c>
      <c r="D92">
        <v>1</v>
      </c>
      <c r="E92">
        <v>982</v>
      </c>
      <c r="F92">
        <v>70</v>
      </c>
      <c r="G92" t="s">
        <v>25</v>
      </c>
    </row>
    <row r="93" spans="1:7" x14ac:dyDescent="0.25">
      <c r="A93">
        <v>1888</v>
      </c>
      <c r="B93" t="s">
        <v>26</v>
      </c>
      <c r="C93" t="s">
        <v>111</v>
      </c>
      <c r="D93">
        <v>3</v>
      </c>
      <c r="E93">
        <v>945</v>
      </c>
      <c r="F93">
        <v>110</v>
      </c>
      <c r="G93" t="s">
        <v>25</v>
      </c>
    </row>
    <row r="94" spans="1:7" x14ac:dyDescent="0.25">
      <c r="A94">
        <v>1888</v>
      </c>
      <c r="B94" t="s">
        <v>33</v>
      </c>
      <c r="C94" t="s">
        <v>112</v>
      </c>
      <c r="D94">
        <v>2</v>
      </c>
      <c r="E94">
        <v>970</v>
      </c>
      <c r="F94">
        <v>95</v>
      </c>
      <c r="G94" t="s">
        <v>25</v>
      </c>
    </row>
    <row r="95" spans="1:7" x14ac:dyDescent="0.25">
      <c r="A95">
        <v>1889</v>
      </c>
      <c r="B95" t="s">
        <v>31</v>
      </c>
      <c r="C95" t="s">
        <v>72</v>
      </c>
      <c r="D95">
        <v>1</v>
      </c>
      <c r="E95">
        <v>982</v>
      </c>
      <c r="F95">
        <v>70</v>
      </c>
      <c r="G95" t="s">
        <v>25</v>
      </c>
    </row>
    <row r="96" spans="1:7" x14ac:dyDescent="0.25">
      <c r="A96" t="s">
        <v>113</v>
      </c>
    </row>
    <row r="97" spans="1:7" x14ac:dyDescent="0.25">
      <c r="A97">
        <v>1890</v>
      </c>
      <c r="B97" t="s">
        <v>63</v>
      </c>
    </row>
    <row r="98" spans="1:7" x14ac:dyDescent="0.25">
      <c r="A98">
        <v>1891</v>
      </c>
      <c r="B98" t="s">
        <v>67</v>
      </c>
      <c r="C98" t="s">
        <v>114</v>
      </c>
      <c r="D98">
        <v>1</v>
      </c>
      <c r="E98">
        <v>974</v>
      </c>
      <c r="F98">
        <v>80</v>
      </c>
      <c r="G98" t="s">
        <v>25</v>
      </c>
    </row>
    <row r="99" spans="1:7" x14ac:dyDescent="0.25">
      <c r="A99">
        <v>1891</v>
      </c>
      <c r="B99" t="s">
        <v>26</v>
      </c>
      <c r="C99" t="s">
        <v>115</v>
      </c>
      <c r="D99">
        <v>1</v>
      </c>
      <c r="E99">
        <v>985</v>
      </c>
      <c r="F99">
        <v>70</v>
      </c>
      <c r="G99" t="s">
        <v>25</v>
      </c>
    </row>
    <row r="100" spans="1:7" x14ac:dyDescent="0.25">
      <c r="A100">
        <v>1892</v>
      </c>
      <c r="B100" t="s">
        <v>63</v>
      </c>
    </row>
    <row r="101" spans="1:7" x14ac:dyDescent="0.25">
      <c r="A101">
        <v>1893</v>
      </c>
      <c r="B101" t="s">
        <v>26</v>
      </c>
      <c r="C101" t="s">
        <v>116</v>
      </c>
      <c r="D101">
        <v>1</v>
      </c>
      <c r="E101">
        <v>986</v>
      </c>
      <c r="F101">
        <v>75</v>
      </c>
      <c r="G101" t="s">
        <v>117</v>
      </c>
    </row>
    <row r="102" spans="1:7" x14ac:dyDescent="0.25">
      <c r="A102">
        <v>1893</v>
      </c>
      <c r="B102" t="s">
        <v>26</v>
      </c>
      <c r="C102" t="s">
        <v>118</v>
      </c>
      <c r="D102">
        <v>3</v>
      </c>
      <c r="E102">
        <v>954</v>
      </c>
      <c r="F102">
        <v>100</v>
      </c>
      <c r="G102" t="s">
        <v>119</v>
      </c>
    </row>
    <row r="103" spans="1:7" x14ac:dyDescent="0.25">
      <c r="A103">
        <v>1893</v>
      </c>
      <c r="B103" t="s">
        <v>31</v>
      </c>
      <c r="C103" t="s">
        <v>56</v>
      </c>
      <c r="D103">
        <v>2</v>
      </c>
      <c r="E103">
        <v>970</v>
      </c>
      <c r="F103">
        <v>85</v>
      </c>
      <c r="G103" t="s">
        <v>25</v>
      </c>
    </row>
    <row r="104" spans="1:7" x14ac:dyDescent="0.25">
      <c r="A104">
        <v>1893</v>
      </c>
      <c r="B104" t="s">
        <v>33</v>
      </c>
      <c r="C104" t="s">
        <v>120</v>
      </c>
      <c r="D104">
        <v>4</v>
      </c>
      <c r="E104">
        <v>948</v>
      </c>
      <c r="F104">
        <v>115</v>
      </c>
      <c r="G104" t="s">
        <v>121</v>
      </c>
    </row>
    <row r="105" spans="1:7" x14ac:dyDescent="0.25">
      <c r="A105">
        <v>1893</v>
      </c>
      <c r="B105" t="s">
        <v>33</v>
      </c>
      <c r="C105" t="s">
        <v>122</v>
      </c>
      <c r="D105">
        <v>3</v>
      </c>
      <c r="E105">
        <v>955</v>
      </c>
      <c r="F105">
        <v>105</v>
      </c>
      <c r="G105" t="s">
        <v>25</v>
      </c>
    </row>
    <row r="106" spans="1:7" x14ac:dyDescent="0.25">
      <c r="A106">
        <v>1894</v>
      </c>
      <c r="B106" t="s">
        <v>31</v>
      </c>
      <c r="C106" t="s">
        <v>123</v>
      </c>
      <c r="D106">
        <v>2</v>
      </c>
      <c r="E106">
        <v>975</v>
      </c>
      <c r="F106">
        <v>90</v>
      </c>
      <c r="G106" t="s">
        <v>25</v>
      </c>
    </row>
    <row r="107" spans="1:7" x14ac:dyDescent="0.25">
      <c r="A107">
        <v>1894</v>
      </c>
      <c r="B107" t="s">
        <v>33</v>
      </c>
      <c r="C107" t="s">
        <v>124</v>
      </c>
      <c r="D107">
        <v>3</v>
      </c>
      <c r="E107">
        <v>950</v>
      </c>
      <c r="F107">
        <v>105</v>
      </c>
      <c r="G107" t="s">
        <v>25</v>
      </c>
    </row>
    <row r="108" spans="1:7" x14ac:dyDescent="0.25">
      <c r="A108">
        <v>1895</v>
      </c>
      <c r="B108" t="s">
        <v>26</v>
      </c>
      <c r="C108" t="s">
        <v>125</v>
      </c>
      <c r="D108">
        <v>1</v>
      </c>
      <c r="E108">
        <v>963</v>
      </c>
      <c r="F108">
        <v>65</v>
      </c>
      <c r="G108" t="s">
        <v>25</v>
      </c>
    </row>
    <row r="109" spans="1:7" x14ac:dyDescent="0.25">
      <c r="A109">
        <v>1896</v>
      </c>
      <c r="B109" t="s">
        <v>67</v>
      </c>
      <c r="C109" t="s">
        <v>126</v>
      </c>
      <c r="D109">
        <v>2</v>
      </c>
      <c r="E109">
        <v>970</v>
      </c>
      <c r="F109">
        <v>85</v>
      </c>
      <c r="G109" t="s">
        <v>25</v>
      </c>
    </row>
    <row r="110" spans="1:7" x14ac:dyDescent="0.25">
      <c r="A110">
        <v>1896</v>
      </c>
      <c r="B110" t="s">
        <v>31</v>
      </c>
      <c r="C110" t="s">
        <v>127</v>
      </c>
      <c r="D110">
        <v>1</v>
      </c>
      <c r="E110">
        <v>985</v>
      </c>
      <c r="F110">
        <v>70</v>
      </c>
      <c r="G110" t="s">
        <v>25</v>
      </c>
    </row>
    <row r="111" spans="1:7" x14ac:dyDescent="0.25">
      <c r="A111">
        <v>1896</v>
      </c>
      <c r="B111" t="s">
        <v>31</v>
      </c>
      <c r="C111" t="s">
        <v>128</v>
      </c>
      <c r="D111">
        <v>3</v>
      </c>
      <c r="E111">
        <v>960</v>
      </c>
      <c r="F111">
        <v>110</v>
      </c>
      <c r="G111" t="s">
        <v>25</v>
      </c>
    </row>
    <row r="112" spans="1:7" x14ac:dyDescent="0.25">
      <c r="C112" t="s">
        <v>129</v>
      </c>
    </row>
    <row r="113" spans="1:7" x14ac:dyDescent="0.25">
      <c r="A113">
        <v>1897</v>
      </c>
      <c r="B113" t="s">
        <v>31</v>
      </c>
      <c r="C113" t="s">
        <v>130</v>
      </c>
      <c r="D113">
        <v>1</v>
      </c>
      <c r="E113">
        <v>978</v>
      </c>
      <c r="F113">
        <v>75</v>
      </c>
      <c r="G113" t="s">
        <v>25</v>
      </c>
    </row>
    <row r="114" spans="1:7" x14ac:dyDescent="0.25">
      <c r="A114">
        <v>1898</v>
      </c>
      <c r="B114" t="s">
        <v>26</v>
      </c>
      <c r="C114" t="s">
        <v>86</v>
      </c>
      <c r="D114">
        <v>1</v>
      </c>
      <c r="E114">
        <v>982</v>
      </c>
      <c r="F114">
        <v>70</v>
      </c>
      <c r="G114" t="s">
        <v>25</v>
      </c>
    </row>
    <row r="115" spans="1:7" x14ac:dyDescent="0.25">
      <c r="A115">
        <v>1898</v>
      </c>
      <c r="B115" t="s">
        <v>26</v>
      </c>
      <c r="C115" t="s">
        <v>131</v>
      </c>
      <c r="D115">
        <v>1</v>
      </c>
      <c r="E115">
        <v>980</v>
      </c>
      <c r="F115">
        <v>75</v>
      </c>
      <c r="G115" t="s">
        <v>25</v>
      </c>
    </row>
    <row r="116" spans="1:7" x14ac:dyDescent="0.25">
      <c r="A116">
        <v>1898</v>
      </c>
      <c r="B116" t="s">
        <v>33</v>
      </c>
      <c r="C116" t="s">
        <v>132</v>
      </c>
      <c r="D116">
        <v>4</v>
      </c>
      <c r="E116">
        <v>938</v>
      </c>
      <c r="F116">
        <v>115</v>
      </c>
      <c r="G116" t="s">
        <v>25</v>
      </c>
    </row>
    <row r="117" spans="1:7" x14ac:dyDescent="0.25">
      <c r="A117">
        <v>1899</v>
      </c>
      <c r="B117" t="s">
        <v>26</v>
      </c>
      <c r="C117" t="s">
        <v>126</v>
      </c>
      <c r="D117">
        <v>2</v>
      </c>
      <c r="E117">
        <v>979</v>
      </c>
      <c r="F117">
        <v>85</v>
      </c>
      <c r="G117" t="s">
        <v>25</v>
      </c>
    </row>
    <row r="118" spans="1:7" x14ac:dyDescent="0.25">
      <c r="A118">
        <v>1899</v>
      </c>
      <c r="B118" t="s">
        <v>26</v>
      </c>
      <c r="C118" t="s">
        <v>133</v>
      </c>
      <c r="D118">
        <v>3</v>
      </c>
      <c r="E118">
        <v>945</v>
      </c>
      <c r="F118">
        <v>105</v>
      </c>
      <c r="G118" t="s">
        <v>25</v>
      </c>
    </row>
    <row r="119" spans="1:7" x14ac:dyDescent="0.25">
      <c r="A119">
        <v>1899</v>
      </c>
      <c r="B119" t="s">
        <v>33</v>
      </c>
      <c r="C119" t="s">
        <v>134</v>
      </c>
      <c r="D119">
        <v>2</v>
      </c>
      <c r="E119">
        <v>955</v>
      </c>
      <c r="F119">
        <v>95</v>
      </c>
      <c r="G119" t="s">
        <v>25</v>
      </c>
    </row>
    <row r="120" spans="1:7" x14ac:dyDescent="0.25">
      <c r="A120" t="s">
        <v>135</v>
      </c>
    </row>
    <row r="121" spans="1:7" x14ac:dyDescent="0.25">
      <c r="A121">
        <v>1900</v>
      </c>
      <c r="B121" t="s">
        <v>31</v>
      </c>
      <c r="C121" t="s">
        <v>136</v>
      </c>
      <c r="D121">
        <v>4</v>
      </c>
      <c r="E121">
        <v>936</v>
      </c>
      <c r="F121">
        <v>120</v>
      </c>
      <c r="G121" t="s">
        <v>70</v>
      </c>
    </row>
    <row r="122" spans="1:7" x14ac:dyDescent="0.25">
      <c r="A122">
        <v>1901</v>
      </c>
      <c r="B122" t="s">
        <v>67</v>
      </c>
      <c r="C122" t="s">
        <v>59</v>
      </c>
      <c r="D122">
        <v>1</v>
      </c>
      <c r="E122">
        <v>983</v>
      </c>
      <c r="F122">
        <v>70</v>
      </c>
      <c r="G122" t="s">
        <v>25</v>
      </c>
    </row>
    <row r="123" spans="1:7" x14ac:dyDescent="0.25">
      <c r="A123">
        <v>1901</v>
      </c>
      <c r="B123" t="s">
        <v>26</v>
      </c>
      <c r="C123" t="s">
        <v>137</v>
      </c>
      <c r="D123">
        <v>1</v>
      </c>
      <c r="E123">
        <v>973</v>
      </c>
      <c r="F123">
        <v>75</v>
      </c>
      <c r="G123" t="s">
        <v>25</v>
      </c>
    </row>
    <row r="124" spans="1:7" x14ac:dyDescent="0.25">
      <c r="A124">
        <v>1902</v>
      </c>
      <c r="B124" t="s">
        <v>63</v>
      </c>
    </row>
    <row r="125" spans="1:7" x14ac:dyDescent="0.25">
      <c r="A125">
        <v>1903</v>
      </c>
      <c r="B125" t="s">
        <v>31</v>
      </c>
      <c r="C125" t="s">
        <v>138</v>
      </c>
      <c r="D125">
        <v>1</v>
      </c>
      <c r="E125">
        <v>974</v>
      </c>
      <c r="F125">
        <v>80</v>
      </c>
      <c r="G125" t="s">
        <v>25</v>
      </c>
    </row>
    <row r="126" spans="1:7" x14ac:dyDescent="0.25">
      <c r="A126">
        <v>1903</v>
      </c>
      <c r="B126" t="s">
        <v>31</v>
      </c>
      <c r="C126" t="s">
        <v>139</v>
      </c>
      <c r="D126">
        <v>1</v>
      </c>
      <c r="E126">
        <v>990</v>
      </c>
      <c r="F126">
        <v>70</v>
      </c>
      <c r="G126" t="s">
        <v>25</v>
      </c>
    </row>
    <row r="127" spans="1:7" x14ac:dyDescent="0.25">
      <c r="A127">
        <v>1904</v>
      </c>
      <c r="B127" t="s">
        <v>31</v>
      </c>
      <c r="C127" t="s">
        <v>68</v>
      </c>
      <c r="D127">
        <v>1</v>
      </c>
      <c r="E127">
        <v>985</v>
      </c>
      <c r="F127">
        <v>70</v>
      </c>
      <c r="G127" t="s">
        <v>25</v>
      </c>
    </row>
    <row r="128" spans="1:7" x14ac:dyDescent="0.25">
      <c r="A128">
        <v>1904</v>
      </c>
      <c r="B128" t="s">
        <v>33</v>
      </c>
      <c r="C128" t="s">
        <v>115</v>
      </c>
      <c r="D128">
        <v>1</v>
      </c>
      <c r="E128">
        <v>985</v>
      </c>
      <c r="F128">
        <v>70</v>
      </c>
      <c r="G128" t="s">
        <v>25</v>
      </c>
    </row>
    <row r="129" spans="1:7" x14ac:dyDescent="0.25">
      <c r="A129">
        <v>1905</v>
      </c>
      <c r="B129" t="s">
        <v>63</v>
      </c>
    </row>
    <row r="130" spans="1:7" x14ac:dyDescent="0.25">
      <c r="A130">
        <v>1906</v>
      </c>
      <c r="B130" t="s">
        <v>23</v>
      </c>
      <c r="C130" t="s">
        <v>52</v>
      </c>
      <c r="D130">
        <v>1</v>
      </c>
      <c r="E130">
        <v>979</v>
      </c>
      <c r="F130">
        <v>75</v>
      </c>
      <c r="G130" t="s">
        <v>25</v>
      </c>
    </row>
    <row r="131" spans="1:7" x14ac:dyDescent="0.25">
      <c r="A131">
        <v>1906</v>
      </c>
      <c r="B131" t="s">
        <v>31</v>
      </c>
      <c r="C131" t="s">
        <v>140</v>
      </c>
      <c r="D131">
        <v>1</v>
      </c>
      <c r="E131">
        <v>977</v>
      </c>
      <c r="F131">
        <v>80</v>
      </c>
      <c r="G131" t="s">
        <v>25</v>
      </c>
    </row>
    <row r="132" spans="1:7" x14ac:dyDescent="0.25">
      <c r="A132">
        <v>1906</v>
      </c>
      <c r="B132" t="s">
        <v>31</v>
      </c>
      <c r="C132" t="s">
        <v>141</v>
      </c>
      <c r="D132">
        <v>2</v>
      </c>
      <c r="E132">
        <v>958</v>
      </c>
      <c r="F132">
        <v>95</v>
      </c>
      <c r="G132" t="s">
        <v>25</v>
      </c>
    </row>
    <row r="133" spans="1:7" x14ac:dyDescent="0.25">
      <c r="A133">
        <v>1906</v>
      </c>
      <c r="B133" t="s">
        <v>33</v>
      </c>
      <c r="C133" t="s">
        <v>142</v>
      </c>
      <c r="D133">
        <v>3</v>
      </c>
      <c r="E133">
        <v>953</v>
      </c>
      <c r="F133">
        <v>105</v>
      </c>
      <c r="G133" t="s">
        <v>25</v>
      </c>
    </row>
    <row r="134" spans="1:7" x14ac:dyDescent="0.25">
      <c r="A134">
        <v>1907</v>
      </c>
      <c r="B134" t="s">
        <v>63</v>
      </c>
    </row>
    <row r="135" spans="1:7" x14ac:dyDescent="0.25">
      <c r="A135">
        <v>1908</v>
      </c>
      <c r="B135" t="s">
        <v>67</v>
      </c>
      <c r="C135" t="s">
        <v>59</v>
      </c>
      <c r="D135">
        <v>1</v>
      </c>
      <c r="E135">
        <v>985</v>
      </c>
      <c r="F135">
        <v>70</v>
      </c>
      <c r="G135" t="s">
        <v>25</v>
      </c>
    </row>
    <row r="136" spans="1:7" x14ac:dyDescent="0.25">
      <c r="A136">
        <v>1909</v>
      </c>
      <c r="B136" t="s">
        <v>23</v>
      </c>
      <c r="C136" t="s">
        <v>143</v>
      </c>
      <c r="D136">
        <v>2</v>
      </c>
      <c r="E136">
        <v>972</v>
      </c>
      <c r="F136">
        <v>85</v>
      </c>
      <c r="G136" t="s">
        <v>25</v>
      </c>
    </row>
    <row r="137" spans="1:7" x14ac:dyDescent="0.25">
      <c r="A137">
        <v>1909</v>
      </c>
      <c r="B137" t="s">
        <v>67</v>
      </c>
      <c r="C137" t="s">
        <v>144</v>
      </c>
      <c r="D137">
        <v>3</v>
      </c>
      <c r="E137">
        <v>959</v>
      </c>
      <c r="F137">
        <v>100</v>
      </c>
      <c r="G137" t="s">
        <v>145</v>
      </c>
    </row>
    <row r="138" spans="1:7" x14ac:dyDescent="0.25">
      <c r="A138">
        <v>1909</v>
      </c>
      <c r="B138" t="s">
        <v>26</v>
      </c>
      <c r="C138" t="s">
        <v>125</v>
      </c>
      <c r="D138">
        <v>1</v>
      </c>
      <c r="E138">
        <v>955</v>
      </c>
      <c r="F138">
        <v>65</v>
      </c>
      <c r="G138" t="s">
        <v>25</v>
      </c>
    </row>
    <row r="139" spans="1:7" x14ac:dyDescent="0.25">
      <c r="A139">
        <v>1909</v>
      </c>
      <c r="B139" t="s">
        <v>31</v>
      </c>
      <c r="C139" t="s">
        <v>146</v>
      </c>
      <c r="D139">
        <v>3</v>
      </c>
      <c r="E139">
        <v>952</v>
      </c>
      <c r="F139">
        <v>105</v>
      </c>
      <c r="G139" t="s">
        <v>147</v>
      </c>
    </row>
    <row r="140" spans="1:7" x14ac:dyDescent="0.25">
      <c r="A140">
        <v>1909</v>
      </c>
      <c r="B140" t="s">
        <v>33</v>
      </c>
      <c r="C140" t="s">
        <v>142</v>
      </c>
      <c r="D140">
        <v>3</v>
      </c>
      <c r="E140">
        <v>957</v>
      </c>
      <c r="F140">
        <v>100</v>
      </c>
      <c r="G140" t="s">
        <v>25</v>
      </c>
    </row>
    <row r="141" spans="1:7" x14ac:dyDescent="0.25">
      <c r="A141" t="s">
        <v>148</v>
      </c>
    </row>
    <row r="142" spans="1:7" x14ac:dyDescent="0.25">
      <c r="A142">
        <v>1910</v>
      </c>
      <c r="B142" t="s">
        <v>31</v>
      </c>
      <c r="C142" t="s">
        <v>143</v>
      </c>
      <c r="D142">
        <v>2</v>
      </c>
      <c r="E142">
        <v>965</v>
      </c>
      <c r="F142">
        <v>90</v>
      </c>
      <c r="G142" t="s">
        <v>25</v>
      </c>
    </row>
    <row r="143" spans="1:7" x14ac:dyDescent="0.25">
      <c r="A143">
        <v>1910</v>
      </c>
      <c r="B143" t="s">
        <v>33</v>
      </c>
      <c r="C143" t="s">
        <v>149</v>
      </c>
      <c r="D143">
        <v>2</v>
      </c>
      <c r="E143">
        <v>955</v>
      </c>
      <c r="F143">
        <v>95</v>
      </c>
      <c r="G143" t="s">
        <v>25</v>
      </c>
    </row>
    <row r="144" spans="1:7" x14ac:dyDescent="0.25">
      <c r="A144">
        <v>1911</v>
      </c>
      <c r="B144" t="s">
        <v>26</v>
      </c>
      <c r="C144" t="s">
        <v>150</v>
      </c>
      <c r="D144">
        <v>1</v>
      </c>
      <c r="E144">
        <v>982</v>
      </c>
      <c r="F144">
        <v>70</v>
      </c>
      <c r="G144" t="s">
        <v>25</v>
      </c>
    </row>
    <row r="145" spans="1:7" x14ac:dyDescent="0.25">
      <c r="A145">
        <v>1911</v>
      </c>
      <c r="B145" t="s">
        <v>26</v>
      </c>
      <c r="C145" t="s">
        <v>151</v>
      </c>
      <c r="D145">
        <v>2</v>
      </c>
      <c r="E145">
        <v>972</v>
      </c>
      <c r="F145">
        <v>85</v>
      </c>
      <c r="G145" t="s">
        <v>25</v>
      </c>
    </row>
    <row r="146" spans="1:7" x14ac:dyDescent="0.25">
      <c r="A146">
        <v>1912</v>
      </c>
      <c r="B146" t="s">
        <v>31</v>
      </c>
      <c r="C146" t="s">
        <v>51</v>
      </c>
      <c r="D146">
        <v>1</v>
      </c>
      <c r="E146">
        <v>986</v>
      </c>
      <c r="F146">
        <v>65</v>
      </c>
      <c r="G146" t="s">
        <v>25</v>
      </c>
    </row>
    <row r="147" spans="1:7" x14ac:dyDescent="0.25">
      <c r="A147">
        <v>1912</v>
      </c>
      <c r="B147" t="s">
        <v>33</v>
      </c>
      <c r="C147" t="s">
        <v>143</v>
      </c>
      <c r="D147">
        <v>2</v>
      </c>
      <c r="E147">
        <v>970</v>
      </c>
      <c r="F147">
        <v>85</v>
      </c>
      <c r="G147" t="s">
        <v>25</v>
      </c>
    </row>
    <row r="148" spans="1:7" x14ac:dyDescent="0.25">
      <c r="A148">
        <v>1913</v>
      </c>
      <c r="B148" t="s">
        <v>23</v>
      </c>
      <c r="C148" t="s">
        <v>37</v>
      </c>
      <c r="D148">
        <v>1</v>
      </c>
      <c r="E148">
        <v>986</v>
      </c>
      <c r="F148">
        <v>65</v>
      </c>
      <c r="G148" t="s">
        <v>25</v>
      </c>
    </row>
    <row r="149" spans="1:7" x14ac:dyDescent="0.25">
      <c r="A149">
        <v>1913</v>
      </c>
      <c r="B149" t="s">
        <v>31</v>
      </c>
      <c r="C149" t="s">
        <v>59</v>
      </c>
      <c r="D149">
        <v>1</v>
      </c>
      <c r="E149">
        <v>976</v>
      </c>
      <c r="F149">
        <v>75</v>
      </c>
      <c r="G149" t="s">
        <v>25</v>
      </c>
    </row>
    <row r="150" spans="1:7" x14ac:dyDescent="0.25">
      <c r="A150">
        <v>1913</v>
      </c>
      <c r="B150" t="s">
        <v>33</v>
      </c>
      <c r="C150" t="s">
        <v>68</v>
      </c>
      <c r="D150">
        <v>1</v>
      </c>
      <c r="E150">
        <v>989</v>
      </c>
      <c r="F150">
        <v>65</v>
      </c>
      <c r="G150" t="s">
        <v>25</v>
      </c>
    </row>
    <row r="151" spans="1:7" x14ac:dyDescent="0.25">
      <c r="A151">
        <v>1914</v>
      </c>
      <c r="B151" t="s">
        <v>63</v>
      </c>
    </row>
    <row r="152" spans="1:7" x14ac:dyDescent="0.25">
      <c r="A152">
        <v>1915</v>
      </c>
      <c r="B152" t="s">
        <v>26</v>
      </c>
      <c r="C152" t="s">
        <v>152</v>
      </c>
      <c r="D152">
        <v>1</v>
      </c>
      <c r="E152">
        <v>990</v>
      </c>
      <c r="F152">
        <v>65</v>
      </c>
      <c r="G152" t="s">
        <v>25</v>
      </c>
    </row>
    <row r="153" spans="1:7" x14ac:dyDescent="0.25">
      <c r="A153">
        <v>1915</v>
      </c>
      <c r="B153" t="s">
        <v>26</v>
      </c>
      <c r="C153" t="s">
        <v>153</v>
      </c>
      <c r="D153">
        <v>4</v>
      </c>
      <c r="E153">
        <v>940</v>
      </c>
      <c r="F153">
        <v>115</v>
      </c>
      <c r="G153" t="s">
        <v>70</v>
      </c>
    </row>
    <row r="154" spans="1:7" x14ac:dyDescent="0.25">
      <c r="A154">
        <v>1915</v>
      </c>
      <c r="B154" t="s">
        <v>31</v>
      </c>
      <c r="C154" t="s">
        <v>86</v>
      </c>
      <c r="D154">
        <v>1</v>
      </c>
      <c r="E154">
        <v>982</v>
      </c>
      <c r="F154">
        <v>80</v>
      </c>
      <c r="G154" t="s">
        <v>25</v>
      </c>
    </row>
    <row r="155" spans="1:7" x14ac:dyDescent="0.25">
      <c r="A155">
        <v>1915</v>
      </c>
      <c r="B155" t="s">
        <v>31</v>
      </c>
      <c r="C155" t="s">
        <v>146</v>
      </c>
      <c r="D155">
        <v>3</v>
      </c>
      <c r="E155">
        <v>944</v>
      </c>
      <c r="F155">
        <v>110</v>
      </c>
      <c r="G155" t="s">
        <v>154</v>
      </c>
    </row>
    <row r="156" spans="1:7" x14ac:dyDescent="0.25">
      <c r="A156">
        <v>1916</v>
      </c>
      <c r="B156" t="s">
        <v>67</v>
      </c>
      <c r="C156" t="s">
        <v>155</v>
      </c>
      <c r="D156">
        <v>3</v>
      </c>
      <c r="E156">
        <v>950</v>
      </c>
      <c r="F156">
        <v>105</v>
      </c>
      <c r="G156" t="s">
        <v>25</v>
      </c>
    </row>
    <row r="157" spans="1:7" x14ac:dyDescent="0.25">
      <c r="A157">
        <v>1916</v>
      </c>
      <c r="B157" t="s">
        <v>67</v>
      </c>
      <c r="C157" t="s">
        <v>156</v>
      </c>
      <c r="D157">
        <v>2</v>
      </c>
      <c r="E157">
        <v>960</v>
      </c>
      <c r="F157">
        <v>95</v>
      </c>
      <c r="G157" t="s">
        <v>25</v>
      </c>
    </row>
    <row r="158" spans="1:7" x14ac:dyDescent="0.25">
      <c r="A158">
        <v>1916</v>
      </c>
      <c r="B158" t="s">
        <v>26</v>
      </c>
      <c r="C158" t="s">
        <v>157</v>
      </c>
      <c r="D158">
        <v>4</v>
      </c>
      <c r="E158">
        <v>932</v>
      </c>
      <c r="F158">
        <v>115</v>
      </c>
      <c r="G158" t="s">
        <v>25</v>
      </c>
    </row>
    <row r="159" spans="1:7" x14ac:dyDescent="0.25">
      <c r="A159">
        <v>1916</v>
      </c>
      <c r="B159" t="s">
        <v>33</v>
      </c>
      <c r="C159" t="s">
        <v>158</v>
      </c>
      <c r="D159">
        <v>2</v>
      </c>
      <c r="E159">
        <v>970</v>
      </c>
      <c r="F159">
        <v>95</v>
      </c>
      <c r="G159" t="s">
        <v>25</v>
      </c>
    </row>
    <row r="160" spans="1:7" x14ac:dyDescent="0.25">
      <c r="A160">
        <v>1917</v>
      </c>
      <c r="B160" t="s">
        <v>31</v>
      </c>
      <c r="C160" t="s">
        <v>159</v>
      </c>
      <c r="D160">
        <v>3</v>
      </c>
      <c r="E160">
        <v>949</v>
      </c>
      <c r="F160">
        <v>100</v>
      </c>
      <c r="G160" t="s">
        <v>25</v>
      </c>
    </row>
    <row r="161" spans="1:7" x14ac:dyDescent="0.25">
      <c r="A161">
        <v>1918</v>
      </c>
      <c r="B161" t="s">
        <v>26</v>
      </c>
      <c r="C161" t="s">
        <v>160</v>
      </c>
      <c r="D161">
        <v>3</v>
      </c>
      <c r="E161">
        <v>955</v>
      </c>
      <c r="F161">
        <v>105</v>
      </c>
      <c r="G161" t="s">
        <v>25</v>
      </c>
    </row>
    <row r="162" spans="1:7" x14ac:dyDescent="0.25">
      <c r="A162">
        <v>1918</v>
      </c>
      <c r="B162" t="s">
        <v>26</v>
      </c>
      <c r="C162" t="s">
        <v>59</v>
      </c>
      <c r="D162">
        <v>1</v>
      </c>
      <c r="E162">
        <v>988</v>
      </c>
      <c r="F162">
        <v>65</v>
      </c>
      <c r="G162" t="s">
        <v>25</v>
      </c>
    </row>
    <row r="163" spans="1:7" x14ac:dyDescent="0.25">
      <c r="A163">
        <v>1919</v>
      </c>
      <c r="B163" t="s">
        <v>31</v>
      </c>
      <c r="C163" t="s">
        <v>161</v>
      </c>
      <c r="D163">
        <v>4</v>
      </c>
      <c r="E163">
        <v>927</v>
      </c>
      <c r="F163">
        <v>130</v>
      </c>
      <c r="G163" t="s">
        <v>25</v>
      </c>
    </row>
    <row r="164" spans="1:7" x14ac:dyDescent="0.25">
      <c r="A164" t="s">
        <v>162</v>
      </c>
    </row>
    <row r="165" spans="1:7" x14ac:dyDescent="0.25">
      <c r="A165">
        <v>1920</v>
      </c>
      <c r="B165" t="s">
        <v>31</v>
      </c>
      <c r="C165" t="s">
        <v>56</v>
      </c>
      <c r="D165">
        <v>2</v>
      </c>
      <c r="E165">
        <v>975</v>
      </c>
      <c r="F165">
        <v>85</v>
      </c>
      <c r="G165" t="s">
        <v>25</v>
      </c>
    </row>
    <row r="166" spans="1:7" x14ac:dyDescent="0.25">
      <c r="A166">
        <v>1921</v>
      </c>
      <c r="B166" t="s">
        <v>23</v>
      </c>
      <c r="C166" t="s">
        <v>114</v>
      </c>
      <c r="D166">
        <v>1</v>
      </c>
      <c r="E166">
        <v>980</v>
      </c>
      <c r="F166">
        <v>80</v>
      </c>
      <c r="G166" t="s">
        <v>25</v>
      </c>
    </row>
    <row r="167" spans="1:7" x14ac:dyDescent="0.25">
      <c r="A167">
        <v>1921</v>
      </c>
      <c r="B167" t="s">
        <v>33</v>
      </c>
      <c r="C167" t="s">
        <v>163</v>
      </c>
      <c r="D167">
        <v>3</v>
      </c>
      <c r="E167">
        <v>958</v>
      </c>
      <c r="F167">
        <v>100</v>
      </c>
      <c r="G167" t="s">
        <v>164</v>
      </c>
    </row>
    <row r="168" spans="1:7" x14ac:dyDescent="0.25">
      <c r="A168">
        <v>1922</v>
      </c>
      <c r="B168" t="s">
        <v>63</v>
      </c>
    </row>
    <row r="169" spans="1:7" x14ac:dyDescent="0.25">
      <c r="A169">
        <v>1923</v>
      </c>
      <c r="B169" t="s">
        <v>33</v>
      </c>
      <c r="C169" t="s">
        <v>165</v>
      </c>
      <c r="D169">
        <v>1</v>
      </c>
      <c r="E169">
        <v>983</v>
      </c>
      <c r="F169">
        <v>70</v>
      </c>
      <c r="G169" t="s">
        <v>25</v>
      </c>
    </row>
    <row r="170" spans="1:7" x14ac:dyDescent="0.25">
      <c r="A170">
        <v>1924</v>
      </c>
      <c r="B170" t="s">
        <v>26</v>
      </c>
      <c r="C170" t="s">
        <v>166</v>
      </c>
      <c r="D170">
        <v>1</v>
      </c>
      <c r="E170">
        <v>963</v>
      </c>
      <c r="F170">
        <v>65</v>
      </c>
    </row>
    <row r="171" spans="1:7" x14ac:dyDescent="0.25">
      <c r="A171">
        <v>1924</v>
      </c>
      <c r="B171" t="s">
        <v>31</v>
      </c>
      <c r="C171" t="s">
        <v>86</v>
      </c>
      <c r="D171">
        <v>1</v>
      </c>
      <c r="E171">
        <v>980</v>
      </c>
      <c r="F171">
        <v>75</v>
      </c>
      <c r="G171" t="s">
        <v>25</v>
      </c>
    </row>
    <row r="172" spans="1:7" x14ac:dyDescent="0.25">
      <c r="A172">
        <v>1924</v>
      </c>
      <c r="B172" t="s">
        <v>33</v>
      </c>
      <c r="C172" t="s">
        <v>52</v>
      </c>
      <c r="D172">
        <v>1</v>
      </c>
      <c r="E172">
        <v>975</v>
      </c>
      <c r="F172">
        <v>80</v>
      </c>
      <c r="G172" t="s">
        <v>25</v>
      </c>
    </row>
    <row r="173" spans="1:7" x14ac:dyDescent="0.25">
      <c r="A173">
        <v>1925</v>
      </c>
      <c r="B173" t="s">
        <v>63</v>
      </c>
    </row>
    <row r="174" spans="1:7" x14ac:dyDescent="0.25">
      <c r="A174">
        <v>1926</v>
      </c>
      <c r="B174" t="s">
        <v>67</v>
      </c>
      <c r="C174" t="s">
        <v>167</v>
      </c>
      <c r="D174">
        <v>2</v>
      </c>
      <c r="E174">
        <v>967</v>
      </c>
      <c r="F174">
        <v>90</v>
      </c>
      <c r="G174" t="s">
        <v>25</v>
      </c>
    </row>
    <row r="175" spans="1:7" x14ac:dyDescent="0.25">
      <c r="A175">
        <v>1926</v>
      </c>
      <c r="B175" t="s">
        <v>26</v>
      </c>
      <c r="C175" t="s">
        <v>97</v>
      </c>
      <c r="D175">
        <v>3</v>
      </c>
      <c r="E175">
        <v>955</v>
      </c>
      <c r="F175">
        <v>100</v>
      </c>
      <c r="G175" t="s">
        <v>25</v>
      </c>
    </row>
    <row r="176" spans="1:7" x14ac:dyDescent="0.25">
      <c r="A176">
        <v>1926</v>
      </c>
      <c r="B176" t="s">
        <v>31</v>
      </c>
      <c r="C176" t="s">
        <v>168</v>
      </c>
      <c r="D176">
        <v>4</v>
      </c>
      <c r="E176">
        <v>930</v>
      </c>
      <c r="F176">
        <v>125</v>
      </c>
      <c r="G176" t="s">
        <v>169</v>
      </c>
    </row>
    <row r="177" spans="1:7" x14ac:dyDescent="0.25">
      <c r="A177">
        <v>1926</v>
      </c>
      <c r="B177" t="s">
        <v>33</v>
      </c>
      <c r="C177" t="s">
        <v>80</v>
      </c>
      <c r="D177">
        <v>1</v>
      </c>
      <c r="E177">
        <v>949</v>
      </c>
      <c r="F177">
        <v>75</v>
      </c>
      <c r="G177" t="s">
        <v>25</v>
      </c>
    </row>
    <row r="178" spans="1:7" x14ac:dyDescent="0.25">
      <c r="A178">
        <v>1927</v>
      </c>
      <c r="B178" t="s">
        <v>63</v>
      </c>
    </row>
    <row r="179" spans="1:7" x14ac:dyDescent="0.25">
      <c r="A179">
        <v>1928</v>
      </c>
      <c r="B179" t="s">
        <v>26</v>
      </c>
      <c r="C179" t="s">
        <v>170</v>
      </c>
      <c r="D179">
        <v>2</v>
      </c>
      <c r="E179">
        <v>977</v>
      </c>
      <c r="F179">
        <v>85</v>
      </c>
      <c r="G179" t="s">
        <v>25</v>
      </c>
    </row>
    <row r="180" spans="1:7" x14ac:dyDescent="0.25">
      <c r="A180">
        <v>1928</v>
      </c>
      <c r="B180" t="s">
        <v>31</v>
      </c>
      <c r="C180" t="s">
        <v>171</v>
      </c>
      <c r="D180">
        <v>4</v>
      </c>
      <c r="E180">
        <v>929</v>
      </c>
      <c r="F180">
        <v>125</v>
      </c>
      <c r="G180" t="s">
        <v>172</v>
      </c>
    </row>
    <row r="181" spans="1:7" x14ac:dyDescent="0.25">
      <c r="A181">
        <v>1929</v>
      </c>
      <c r="B181" t="s">
        <v>23</v>
      </c>
      <c r="C181" t="s">
        <v>24</v>
      </c>
      <c r="D181">
        <v>1</v>
      </c>
      <c r="E181">
        <v>982</v>
      </c>
      <c r="F181">
        <v>80</v>
      </c>
      <c r="G181" t="s">
        <v>25</v>
      </c>
    </row>
    <row r="182" spans="1:7" x14ac:dyDescent="0.25">
      <c r="A182">
        <v>1929</v>
      </c>
      <c r="B182" t="s">
        <v>173</v>
      </c>
      <c r="C182" t="s">
        <v>174</v>
      </c>
      <c r="D182">
        <v>3</v>
      </c>
      <c r="E182">
        <v>948</v>
      </c>
      <c r="F182">
        <v>100</v>
      </c>
      <c r="G182" t="s">
        <v>25</v>
      </c>
    </row>
    <row r="183" spans="1:7" x14ac:dyDescent="0.25">
      <c r="A183" t="s">
        <v>175</v>
      </c>
    </row>
    <row r="184" spans="1:7" x14ac:dyDescent="0.25">
      <c r="A184">
        <v>1930</v>
      </c>
      <c r="B184" t="s">
        <v>63</v>
      </c>
    </row>
    <row r="185" spans="1:7" x14ac:dyDescent="0.25">
      <c r="A185">
        <v>1931</v>
      </c>
      <c r="B185" t="s">
        <v>63</v>
      </c>
    </row>
    <row r="186" spans="1:7" x14ac:dyDescent="0.25">
      <c r="A186">
        <v>1932</v>
      </c>
      <c r="B186" t="s">
        <v>26</v>
      </c>
      <c r="C186" t="s">
        <v>176</v>
      </c>
      <c r="D186">
        <v>4</v>
      </c>
      <c r="E186">
        <v>935</v>
      </c>
      <c r="F186">
        <v>130</v>
      </c>
      <c r="G186" t="s">
        <v>177</v>
      </c>
    </row>
    <row r="187" spans="1:7" x14ac:dyDescent="0.25">
      <c r="A187">
        <v>1932</v>
      </c>
      <c r="B187" t="s">
        <v>31</v>
      </c>
      <c r="C187" t="s">
        <v>51</v>
      </c>
      <c r="D187">
        <v>1</v>
      </c>
      <c r="E187">
        <v>979</v>
      </c>
      <c r="F187">
        <v>75</v>
      </c>
      <c r="G187" t="s">
        <v>25</v>
      </c>
    </row>
    <row r="188" spans="1:7" x14ac:dyDescent="0.25">
      <c r="A188">
        <v>1933</v>
      </c>
      <c r="B188" t="s">
        <v>178</v>
      </c>
      <c r="C188" t="s">
        <v>179</v>
      </c>
      <c r="D188">
        <v>1</v>
      </c>
      <c r="E188">
        <v>975</v>
      </c>
      <c r="F188">
        <v>80</v>
      </c>
      <c r="G188" t="s">
        <v>25</v>
      </c>
    </row>
    <row r="189" spans="1:7" x14ac:dyDescent="0.25">
      <c r="A189">
        <v>1933</v>
      </c>
      <c r="B189" t="s">
        <v>26</v>
      </c>
      <c r="C189" t="s">
        <v>180</v>
      </c>
      <c r="D189">
        <v>1</v>
      </c>
      <c r="E189">
        <v>963</v>
      </c>
      <c r="F189">
        <v>80</v>
      </c>
      <c r="G189" t="s">
        <v>25</v>
      </c>
    </row>
    <row r="190" spans="1:7" x14ac:dyDescent="0.25">
      <c r="A190">
        <v>1933</v>
      </c>
      <c r="B190" t="s">
        <v>31</v>
      </c>
      <c r="C190" t="s">
        <v>181</v>
      </c>
      <c r="D190">
        <v>3</v>
      </c>
      <c r="E190">
        <v>940</v>
      </c>
      <c r="F190">
        <v>110</v>
      </c>
      <c r="G190" t="s">
        <v>25</v>
      </c>
    </row>
    <row r="191" spans="1:7" x14ac:dyDescent="0.25">
      <c r="A191">
        <v>1933</v>
      </c>
      <c r="B191" t="s">
        <v>31</v>
      </c>
      <c r="C191" t="s">
        <v>182</v>
      </c>
      <c r="D191">
        <v>3</v>
      </c>
      <c r="E191">
        <v>948</v>
      </c>
      <c r="F191">
        <v>110</v>
      </c>
      <c r="G191" t="s">
        <v>25</v>
      </c>
    </row>
    <row r="192" spans="1:7" x14ac:dyDescent="0.25">
      <c r="A192">
        <v>1933</v>
      </c>
      <c r="B192" t="s">
        <v>31</v>
      </c>
      <c r="C192" t="s">
        <v>183</v>
      </c>
      <c r="D192">
        <v>2</v>
      </c>
      <c r="E192">
        <v>952</v>
      </c>
      <c r="F192">
        <v>85</v>
      </c>
      <c r="G192" t="s">
        <v>25</v>
      </c>
    </row>
    <row r="193" spans="1:7" x14ac:dyDescent="0.25">
      <c r="A193">
        <v>1934</v>
      </c>
      <c r="B193" t="s">
        <v>23</v>
      </c>
      <c r="C193" t="s">
        <v>56</v>
      </c>
      <c r="D193">
        <v>2</v>
      </c>
      <c r="E193">
        <v>966</v>
      </c>
      <c r="F193">
        <v>85</v>
      </c>
      <c r="G193" t="s">
        <v>25</v>
      </c>
    </row>
    <row r="194" spans="1:7" x14ac:dyDescent="0.25">
      <c r="A194">
        <v>1934</v>
      </c>
      <c r="B194" t="s">
        <v>67</v>
      </c>
      <c r="C194" t="s">
        <v>37</v>
      </c>
      <c r="D194">
        <v>1</v>
      </c>
      <c r="E194">
        <v>979</v>
      </c>
      <c r="F194">
        <v>75</v>
      </c>
      <c r="G194" t="s">
        <v>25</v>
      </c>
    </row>
    <row r="195" spans="1:7" x14ac:dyDescent="0.25">
      <c r="A195">
        <v>1934</v>
      </c>
      <c r="B195" t="s">
        <v>31</v>
      </c>
      <c r="C195" t="s">
        <v>184</v>
      </c>
      <c r="D195">
        <v>1</v>
      </c>
      <c r="E195">
        <v>975</v>
      </c>
      <c r="F195">
        <v>65</v>
      </c>
      <c r="G195" t="s">
        <v>25</v>
      </c>
    </row>
    <row r="196" spans="1:7" x14ac:dyDescent="0.25">
      <c r="A196">
        <v>1935</v>
      </c>
      <c r="B196" t="s">
        <v>31</v>
      </c>
      <c r="C196" t="s">
        <v>185</v>
      </c>
      <c r="D196">
        <v>5</v>
      </c>
      <c r="E196">
        <v>892</v>
      </c>
      <c r="F196">
        <v>160</v>
      </c>
      <c r="G196" t="s">
        <v>186</v>
      </c>
    </row>
    <row r="197" spans="1:7" x14ac:dyDescent="0.25">
      <c r="A197">
        <v>1935</v>
      </c>
      <c r="B197" t="s">
        <v>61</v>
      </c>
      <c r="C197" t="s">
        <v>84</v>
      </c>
      <c r="D197">
        <v>2</v>
      </c>
      <c r="E197">
        <v>965</v>
      </c>
      <c r="F197">
        <v>85</v>
      </c>
      <c r="G197" t="s">
        <v>25</v>
      </c>
    </row>
    <row r="198" spans="1:7" x14ac:dyDescent="0.25">
      <c r="A198">
        <v>1936</v>
      </c>
      <c r="B198" t="s">
        <v>23</v>
      </c>
      <c r="C198" t="s">
        <v>24</v>
      </c>
      <c r="D198">
        <v>1</v>
      </c>
      <c r="E198">
        <v>987</v>
      </c>
      <c r="F198">
        <v>70</v>
      </c>
      <c r="G198" t="s">
        <v>25</v>
      </c>
    </row>
    <row r="199" spans="1:7" x14ac:dyDescent="0.25">
      <c r="A199">
        <v>1936</v>
      </c>
      <c r="B199" t="s">
        <v>67</v>
      </c>
      <c r="C199" t="s">
        <v>187</v>
      </c>
      <c r="D199">
        <v>2</v>
      </c>
      <c r="E199">
        <v>964</v>
      </c>
      <c r="F199">
        <v>90</v>
      </c>
      <c r="G199" t="s">
        <v>25</v>
      </c>
    </row>
    <row r="200" spans="1:7" x14ac:dyDescent="0.25">
      <c r="A200">
        <v>1936</v>
      </c>
      <c r="B200" t="s">
        <v>31</v>
      </c>
      <c r="C200" t="s">
        <v>90</v>
      </c>
      <c r="D200">
        <v>1</v>
      </c>
      <c r="E200">
        <v>964</v>
      </c>
      <c r="F200">
        <v>75</v>
      </c>
      <c r="G200" t="s">
        <v>25</v>
      </c>
    </row>
    <row r="201" spans="1:7" x14ac:dyDescent="0.25">
      <c r="A201">
        <v>1937</v>
      </c>
      <c r="B201" t="s">
        <v>63</v>
      </c>
    </row>
    <row r="202" spans="1:7" x14ac:dyDescent="0.25">
      <c r="A202">
        <v>1938</v>
      </c>
      <c r="B202" t="s">
        <v>26</v>
      </c>
      <c r="C202" t="s">
        <v>72</v>
      </c>
      <c r="D202">
        <v>1</v>
      </c>
      <c r="E202">
        <v>995</v>
      </c>
      <c r="F202">
        <v>65</v>
      </c>
      <c r="G202" t="s">
        <v>25</v>
      </c>
    </row>
    <row r="203" spans="1:7" x14ac:dyDescent="0.25">
      <c r="A203">
        <v>1938</v>
      </c>
      <c r="B203" t="s">
        <v>31</v>
      </c>
      <c r="C203" t="s">
        <v>188</v>
      </c>
      <c r="D203">
        <v>3</v>
      </c>
      <c r="E203">
        <v>941</v>
      </c>
      <c r="F203">
        <v>105</v>
      </c>
      <c r="G203" t="s">
        <v>189</v>
      </c>
    </row>
    <row r="204" spans="1:7" x14ac:dyDescent="0.25">
      <c r="A204">
        <v>1939</v>
      </c>
      <c r="B204" t="s">
        <v>26</v>
      </c>
      <c r="C204" t="s">
        <v>138</v>
      </c>
      <c r="D204">
        <v>1</v>
      </c>
      <c r="E204">
        <v>985</v>
      </c>
      <c r="F204">
        <v>65</v>
      </c>
      <c r="G204" t="s">
        <v>25</v>
      </c>
    </row>
    <row r="205" spans="1:7" x14ac:dyDescent="0.25">
      <c r="A205" t="s">
        <v>190</v>
      </c>
    </row>
    <row r="206" spans="1:7" x14ac:dyDescent="0.25">
      <c r="A206">
        <v>1940</v>
      </c>
      <c r="B206" t="s">
        <v>26</v>
      </c>
      <c r="C206" t="s">
        <v>96</v>
      </c>
      <c r="D206">
        <v>2</v>
      </c>
      <c r="E206">
        <v>972</v>
      </c>
      <c r="F206">
        <v>85</v>
      </c>
      <c r="G206" t="s">
        <v>25</v>
      </c>
    </row>
    <row r="207" spans="1:7" x14ac:dyDescent="0.25">
      <c r="A207">
        <v>1940</v>
      </c>
      <c r="B207" t="s">
        <v>26</v>
      </c>
      <c r="C207" t="s">
        <v>151</v>
      </c>
      <c r="D207">
        <v>2</v>
      </c>
      <c r="E207">
        <v>972</v>
      </c>
      <c r="F207">
        <v>85</v>
      </c>
      <c r="G207" t="s">
        <v>25</v>
      </c>
    </row>
    <row r="208" spans="1:7" x14ac:dyDescent="0.25">
      <c r="A208">
        <v>1941</v>
      </c>
      <c r="B208" t="s">
        <v>31</v>
      </c>
      <c r="C208" t="s">
        <v>191</v>
      </c>
      <c r="D208">
        <v>3</v>
      </c>
      <c r="E208">
        <v>942</v>
      </c>
      <c r="F208">
        <v>110</v>
      </c>
      <c r="G208" t="s">
        <v>25</v>
      </c>
    </row>
    <row r="209" spans="1:7" x14ac:dyDescent="0.25">
      <c r="A209">
        <v>1941</v>
      </c>
      <c r="B209" t="s">
        <v>33</v>
      </c>
      <c r="C209" t="s">
        <v>192</v>
      </c>
      <c r="D209">
        <v>2</v>
      </c>
      <c r="E209">
        <v>980</v>
      </c>
      <c r="F209">
        <v>85</v>
      </c>
      <c r="G209" t="s">
        <v>25</v>
      </c>
    </row>
    <row r="210" spans="1:7" x14ac:dyDescent="0.25">
      <c r="A210">
        <v>1942</v>
      </c>
      <c r="B210" t="s">
        <v>26</v>
      </c>
      <c r="C210" t="s">
        <v>193</v>
      </c>
      <c r="D210">
        <v>1</v>
      </c>
      <c r="E210">
        <v>992</v>
      </c>
      <c r="F210">
        <v>65</v>
      </c>
      <c r="G210" t="s">
        <v>25</v>
      </c>
    </row>
    <row r="211" spans="1:7" x14ac:dyDescent="0.25">
      <c r="A211">
        <v>1942</v>
      </c>
      <c r="B211" t="s">
        <v>26</v>
      </c>
      <c r="C211" t="s">
        <v>194</v>
      </c>
      <c r="D211">
        <v>3</v>
      </c>
      <c r="E211">
        <v>950</v>
      </c>
      <c r="F211">
        <v>100</v>
      </c>
      <c r="G211" t="s">
        <v>25</v>
      </c>
    </row>
    <row r="212" spans="1:7" x14ac:dyDescent="0.25">
      <c r="A212">
        <v>1943</v>
      </c>
      <c r="B212" t="s">
        <v>67</v>
      </c>
      <c r="C212" t="s">
        <v>195</v>
      </c>
      <c r="D212">
        <v>2</v>
      </c>
      <c r="E212">
        <v>967</v>
      </c>
      <c r="F212">
        <v>90</v>
      </c>
      <c r="G212" t="s">
        <v>25</v>
      </c>
    </row>
    <row r="213" spans="1:7" x14ac:dyDescent="0.25">
      <c r="A213">
        <v>1944</v>
      </c>
      <c r="B213" t="s">
        <v>26</v>
      </c>
      <c r="C213" t="s">
        <v>59</v>
      </c>
      <c r="D213">
        <v>1</v>
      </c>
      <c r="E213">
        <v>985</v>
      </c>
      <c r="F213">
        <v>70</v>
      </c>
      <c r="G213" t="s">
        <v>25</v>
      </c>
    </row>
    <row r="214" spans="1:7" x14ac:dyDescent="0.25">
      <c r="A214">
        <v>1944</v>
      </c>
      <c r="B214" t="s">
        <v>31</v>
      </c>
      <c r="C214" t="s">
        <v>196</v>
      </c>
      <c r="D214">
        <v>2</v>
      </c>
      <c r="E214">
        <v>954</v>
      </c>
      <c r="F214">
        <v>90</v>
      </c>
      <c r="G214" t="s">
        <v>198</v>
      </c>
    </row>
    <row r="215" spans="1:7" x14ac:dyDescent="0.25">
      <c r="C215" t="s">
        <v>197</v>
      </c>
    </row>
    <row r="216" spans="1:7" x14ac:dyDescent="0.25">
      <c r="A216">
        <v>1944</v>
      </c>
      <c r="B216" t="s">
        <v>33</v>
      </c>
      <c r="C216" t="s">
        <v>199</v>
      </c>
      <c r="D216">
        <v>3</v>
      </c>
      <c r="E216">
        <v>949</v>
      </c>
      <c r="F216">
        <v>105</v>
      </c>
      <c r="G216" t="s">
        <v>25</v>
      </c>
    </row>
    <row r="217" spans="1:7" x14ac:dyDescent="0.25">
      <c r="A217">
        <v>1945</v>
      </c>
      <c r="B217" t="s">
        <v>23</v>
      </c>
      <c r="C217" t="s">
        <v>86</v>
      </c>
      <c r="D217">
        <v>1</v>
      </c>
      <c r="E217">
        <v>985</v>
      </c>
      <c r="F217">
        <v>70</v>
      </c>
      <c r="G217" t="s">
        <v>25</v>
      </c>
    </row>
    <row r="218" spans="1:7" x14ac:dyDescent="0.25">
      <c r="A218">
        <v>1945</v>
      </c>
      <c r="B218" t="s">
        <v>26</v>
      </c>
      <c r="C218" t="s">
        <v>200</v>
      </c>
      <c r="D218">
        <v>3</v>
      </c>
      <c r="E218">
        <v>963</v>
      </c>
      <c r="F218">
        <v>100</v>
      </c>
      <c r="G218" t="s">
        <v>25</v>
      </c>
    </row>
    <row r="219" spans="1:7" x14ac:dyDescent="0.25">
      <c r="A219">
        <v>1945</v>
      </c>
      <c r="B219" t="s">
        <v>31</v>
      </c>
      <c r="C219" t="s">
        <v>201</v>
      </c>
      <c r="D219">
        <v>4</v>
      </c>
      <c r="E219">
        <v>949</v>
      </c>
      <c r="F219">
        <v>115</v>
      </c>
      <c r="G219" t="s">
        <v>25</v>
      </c>
    </row>
    <row r="220" spans="1:7" x14ac:dyDescent="0.25">
      <c r="A220">
        <v>1946</v>
      </c>
      <c r="B220" t="s">
        <v>33</v>
      </c>
      <c r="C220" t="s">
        <v>202</v>
      </c>
      <c r="D220">
        <v>1</v>
      </c>
      <c r="E220">
        <v>980</v>
      </c>
      <c r="F220">
        <v>75</v>
      </c>
      <c r="G220" t="s">
        <v>25</v>
      </c>
    </row>
    <row r="221" spans="1:7" x14ac:dyDescent="0.25">
      <c r="A221">
        <v>1947</v>
      </c>
      <c r="B221" t="s">
        <v>26</v>
      </c>
      <c r="C221" t="s">
        <v>24</v>
      </c>
      <c r="D221">
        <v>1</v>
      </c>
      <c r="E221">
        <v>984</v>
      </c>
      <c r="F221">
        <v>70</v>
      </c>
      <c r="G221" t="s">
        <v>25</v>
      </c>
    </row>
    <row r="222" spans="1:7" x14ac:dyDescent="0.25">
      <c r="A222">
        <v>1947</v>
      </c>
      <c r="B222" t="s">
        <v>31</v>
      </c>
      <c r="C222" t="s">
        <v>203</v>
      </c>
      <c r="D222">
        <v>4</v>
      </c>
      <c r="E222">
        <v>943</v>
      </c>
      <c r="F222">
        <v>115</v>
      </c>
      <c r="G222" t="s">
        <v>25</v>
      </c>
    </row>
    <row r="223" spans="1:7" x14ac:dyDescent="0.25">
      <c r="A223">
        <v>1947</v>
      </c>
      <c r="B223" t="s">
        <v>33</v>
      </c>
      <c r="C223" t="s">
        <v>204</v>
      </c>
      <c r="D223">
        <v>2</v>
      </c>
      <c r="E223">
        <v>965</v>
      </c>
      <c r="F223">
        <v>90</v>
      </c>
      <c r="G223" t="s">
        <v>25</v>
      </c>
    </row>
    <row r="224" spans="1:7" x14ac:dyDescent="0.25">
      <c r="A224">
        <v>1948</v>
      </c>
      <c r="B224" t="s">
        <v>31</v>
      </c>
      <c r="C224" t="s">
        <v>205</v>
      </c>
      <c r="D224">
        <v>1</v>
      </c>
      <c r="E224">
        <v>983</v>
      </c>
      <c r="F224">
        <v>70</v>
      </c>
      <c r="G224" t="s">
        <v>25</v>
      </c>
    </row>
    <row r="225" spans="1:7" x14ac:dyDescent="0.25">
      <c r="A225">
        <v>1948</v>
      </c>
      <c r="B225" t="s">
        <v>31</v>
      </c>
      <c r="C225" t="s">
        <v>206</v>
      </c>
      <c r="D225">
        <v>4</v>
      </c>
      <c r="E225">
        <v>940</v>
      </c>
      <c r="F225">
        <v>115</v>
      </c>
      <c r="G225" t="s">
        <v>25</v>
      </c>
    </row>
    <row r="226" spans="1:7" x14ac:dyDescent="0.25">
      <c r="A226">
        <v>1948</v>
      </c>
      <c r="B226" t="s">
        <v>33</v>
      </c>
      <c r="C226" t="s">
        <v>207</v>
      </c>
      <c r="D226">
        <v>2</v>
      </c>
      <c r="E226">
        <v>963</v>
      </c>
      <c r="F226">
        <v>90</v>
      </c>
      <c r="G226" t="s">
        <v>25</v>
      </c>
    </row>
    <row r="227" spans="1:7" x14ac:dyDescent="0.25">
      <c r="A227">
        <v>1949</v>
      </c>
      <c r="B227" t="s">
        <v>26</v>
      </c>
      <c r="C227" t="s">
        <v>208</v>
      </c>
      <c r="D227">
        <v>1</v>
      </c>
      <c r="E227">
        <v>977</v>
      </c>
      <c r="F227">
        <v>70</v>
      </c>
      <c r="G227" t="s">
        <v>25</v>
      </c>
    </row>
    <row r="228" spans="1:7" x14ac:dyDescent="0.25">
      <c r="A228">
        <v>1949</v>
      </c>
      <c r="B228" t="s">
        <v>26</v>
      </c>
      <c r="C228" t="s">
        <v>209</v>
      </c>
      <c r="D228">
        <v>4</v>
      </c>
      <c r="E228">
        <v>954</v>
      </c>
      <c r="F228">
        <v>115</v>
      </c>
      <c r="G228" t="s">
        <v>25</v>
      </c>
    </row>
    <row r="229" spans="1:7" x14ac:dyDescent="0.25">
      <c r="A229">
        <v>1949</v>
      </c>
      <c r="B229" t="s">
        <v>33</v>
      </c>
      <c r="C229" t="s">
        <v>210</v>
      </c>
      <c r="D229">
        <v>2</v>
      </c>
      <c r="E229">
        <v>965</v>
      </c>
      <c r="F229">
        <v>95</v>
      </c>
      <c r="G229" t="s">
        <v>25</v>
      </c>
    </row>
    <row r="230" spans="1:7" x14ac:dyDescent="0.25">
      <c r="A230" t="s">
        <v>211</v>
      </c>
    </row>
    <row r="231" spans="1:7" x14ac:dyDescent="0.25">
      <c r="A231">
        <v>1950</v>
      </c>
      <c r="B231" t="s">
        <v>26</v>
      </c>
      <c r="C231" t="s">
        <v>212</v>
      </c>
      <c r="D231">
        <v>1</v>
      </c>
      <c r="E231">
        <v>979</v>
      </c>
      <c r="F231">
        <v>75</v>
      </c>
      <c r="G231" t="s">
        <v>213</v>
      </c>
    </row>
    <row r="232" spans="1:7" x14ac:dyDescent="0.25">
      <c r="A232">
        <v>1950</v>
      </c>
      <c r="B232" t="s">
        <v>31</v>
      </c>
      <c r="C232" t="s">
        <v>214</v>
      </c>
      <c r="D232">
        <v>3</v>
      </c>
      <c r="E232">
        <v>960</v>
      </c>
      <c r="F232">
        <v>105</v>
      </c>
      <c r="G232" t="s">
        <v>215</v>
      </c>
    </row>
    <row r="233" spans="1:7" x14ac:dyDescent="0.25">
      <c r="A233">
        <v>1950</v>
      </c>
      <c r="B233" t="s">
        <v>33</v>
      </c>
      <c r="C233" t="s">
        <v>216</v>
      </c>
      <c r="D233">
        <v>4</v>
      </c>
      <c r="E233">
        <v>955</v>
      </c>
      <c r="F233">
        <v>115</v>
      </c>
      <c r="G233" t="s">
        <v>217</v>
      </c>
    </row>
    <row r="234" spans="1:7" x14ac:dyDescent="0.25">
      <c r="A234">
        <v>1951</v>
      </c>
      <c r="B234" t="s">
        <v>63</v>
      </c>
    </row>
    <row r="235" spans="1:7" x14ac:dyDescent="0.25">
      <c r="A235">
        <v>1952</v>
      </c>
      <c r="B235" t="s">
        <v>26</v>
      </c>
      <c r="C235" t="s">
        <v>156</v>
      </c>
      <c r="D235">
        <v>2</v>
      </c>
      <c r="E235">
        <v>980</v>
      </c>
      <c r="F235">
        <v>85</v>
      </c>
      <c r="G235" t="s">
        <v>218</v>
      </c>
    </row>
    <row r="236" spans="1:7" x14ac:dyDescent="0.25">
      <c r="A236">
        <v>1953</v>
      </c>
      <c r="B236" t="s">
        <v>26</v>
      </c>
      <c r="C236" t="s">
        <v>59</v>
      </c>
      <c r="D236">
        <v>1</v>
      </c>
      <c r="E236">
        <v>975</v>
      </c>
      <c r="F236">
        <v>80</v>
      </c>
      <c r="G236" t="s">
        <v>219</v>
      </c>
    </row>
    <row r="237" spans="1:7" x14ac:dyDescent="0.25">
      <c r="A237">
        <v>1953</v>
      </c>
      <c r="B237" t="s">
        <v>31</v>
      </c>
      <c r="C237" t="s">
        <v>86</v>
      </c>
      <c r="D237">
        <v>1</v>
      </c>
      <c r="E237">
        <v>975</v>
      </c>
      <c r="F237">
        <v>80</v>
      </c>
      <c r="G237" t="s">
        <v>220</v>
      </c>
    </row>
    <row r="238" spans="1:7" x14ac:dyDescent="0.25">
      <c r="A238">
        <v>1953</v>
      </c>
      <c r="B238" t="s">
        <v>33</v>
      </c>
      <c r="C238" t="s">
        <v>32</v>
      </c>
      <c r="D238">
        <v>1</v>
      </c>
      <c r="E238">
        <v>980</v>
      </c>
      <c r="F238">
        <v>75</v>
      </c>
      <c r="G238" t="s">
        <v>221</v>
      </c>
    </row>
    <row r="239" spans="1:7" x14ac:dyDescent="0.25">
      <c r="A239">
        <v>1954</v>
      </c>
      <c r="B239" t="s">
        <v>26</v>
      </c>
      <c r="C239" t="s">
        <v>222</v>
      </c>
      <c r="D239">
        <v>3</v>
      </c>
      <c r="E239">
        <v>955</v>
      </c>
      <c r="F239">
        <v>100</v>
      </c>
      <c r="G239" t="s">
        <v>223</v>
      </c>
    </row>
    <row r="240" spans="1:7" x14ac:dyDescent="0.25">
      <c r="A240">
        <v>1954</v>
      </c>
      <c r="B240" t="s">
        <v>31</v>
      </c>
      <c r="C240" t="s">
        <v>224</v>
      </c>
      <c r="D240">
        <v>2</v>
      </c>
      <c r="E240">
        <v>950</v>
      </c>
      <c r="F240">
        <v>95</v>
      </c>
      <c r="G240" t="s">
        <v>225</v>
      </c>
    </row>
    <row r="241" spans="1:7" x14ac:dyDescent="0.25">
      <c r="A241">
        <v>1954</v>
      </c>
      <c r="B241" t="s">
        <v>33</v>
      </c>
      <c r="C241" t="s">
        <v>226</v>
      </c>
      <c r="D241">
        <v>4</v>
      </c>
      <c r="E241">
        <v>938</v>
      </c>
      <c r="F241">
        <v>115</v>
      </c>
      <c r="G241" t="s">
        <v>221</v>
      </c>
    </row>
    <row r="242" spans="1:7" x14ac:dyDescent="0.25">
      <c r="A242">
        <v>1955</v>
      </c>
      <c r="B242" t="s">
        <v>26</v>
      </c>
      <c r="C242" t="s">
        <v>227</v>
      </c>
      <c r="D242">
        <v>2</v>
      </c>
      <c r="E242">
        <v>962</v>
      </c>
      <c r="F242">
        <v>85</v>
      </c>
      <c r="G242" t="s">
        <v>228</v>
      </c>
    </row>
    <row r="243" spans="1:7" x14ac:dyDescent="0.25">
      <c r="A243">
        <v>1955</v>
      </c>
      <c r="B243" t="s">
        <v>31</v>
      </c>
      <c r="C243" t="s">
        <v>48</v>
      </c>
      <c r="D243">
        <v>2</v>
      </c>
      <c r="E243">
        <v>955</v>
      </c>
      <c r="F243">
        <v>90</v>
      </c>
      <c r="G243" t="s">
        <v>229</v>
      </c>
    </row>
    <row r="244" spans="1:7" x14ac:dyDescent="0.25">
      <c r="A244">
        <v>1956</v>
      </c>
      <c r="B244" t="s">
        <v>31</v>
      </c>
      <c r="C244" t="s">
        <v>91</v>
      </c>
      <c r="D244">
        <v>1</v>
      </c>
      <c r="E244">
        <v>974</v>
      </c>
      <c r="F244">
        <v>80</v>
      </c>
      <c r="G244" t="s">
        <v>230</v>
      </c>
    </row>
    <row r="245" spans="1:7" x14ac:dyDescent="0.25">
      <c r="A245">
        <v>1957</v>
      </c>
      <c r="B245" t="s">
        <v>23</v>
      </c>
      <c r="C245" t="s">
        <v>231</v>
      </c>
      <c r="D245">
        <v>3</v>
      </c>
      <c r="E245">
        <v>946</v>
      </c>
      <c r="F245">
        <v>110</v>
      </c>
      <c r="G245" t="s">
        <v>232</v>
      </c>
    </row>
    <row r="246" spans="1:7" x14ac:dyDescent="0.25">
      <c r="A246">
        <v>1958</v>
      </c>
      <c r="B246" t="s">
        <v>31</v>
      </c>
      <c r="C246" t="s">
        <v>233</v>
      </c>
      <c r="D246">
        <v>3</v>
      </c>
      <c r="E246">
        <v>938</v>
      </c>
      <c r="F246">
        <v>110</v>
      </c>
      <c r="G246" t="s">
        <v>234</v>
      </c>
    </row>
    <row r="247" spans="1:7" x14ac:dyDescent="0.25">
      <c r="A247">
        <v>1959</v>
      </c>
      <c r="B247" t="s">
        <v>67</v>
      </c>
      <c r="C247" t="s">
        <v>68</v>
      </c>
      <c r="D247">
        <v>1</v>
      </c>
      <c r="E247">
        <v>995</v>
      </c>
      <c r="F247">
        <v>65</v>
      </c>
      <c r="G247" t="s">
        <v>235</v>
      </c>
    </row>
    <row r="248" spans="1:7" x14ac:dyDescent="0.25">
      <c r="A248">
        <v>1959</v>
      </c>
      <c r="B248" t="s">
        <v>67</v>
      </c>
      <c r="C248" t="s">
        <v>193</v>
      </c>
      <c r="D248">
        <v>1</v>
      </c>
      <c r="E248">
        <v>980</v>
      </c>
      <c r="F248">
        <v>75</v>
      </c>
      <c r="G248" t="s">
        <v>236</v>
      </c>
    </row>
    <row r="249" spans="1:7" x14ac:dyDescent="0.25">
      <c r="A249">
        <v>1959</v>
      </c>
      <c r="B249" t="s">
        <v>31</v>
      </c>
      <c r="C249" t="s">
        <v>237</v>
      </c>
      <c r="D249">
        <v>4</v>
      </c>
      <c r="E249">
        <v>951</v>
      </c>
      <c r="F249">
        <v>115</v>
      </c>
      <c r="G249" t="s">
        <v>238</v>
      </c>
    </row>
    <row r="250" spans="1:7" x14ac:dyDescent="0.25">
      <c r="A250" t="s">
        <v>239</v>
      </c>
    </row>
    <row r="251" spans="1:7" x14ac:dyDescent="0.25">
      <c r="A251">
        <v>1960</v>
      </c>
      <c r="B251" t="s">
        <v>31</v>
      </c>
      <c r="C251" t="s">
        <v>240</v>
      </c>
      <c r="D251">
        <v>4</v>
      </c>
      <c r="E251">
        <v>930</v>
      </c>
      <c r="F251">
        <v>125</v>
      </c>
      <c r="G251" t="s">
        <v>241</v>
      </c>
    </row>
    <row r="252" spans="1:7" x14ac:dyDescent="0.25">
      <c r="A252">
        <v>1960</v>
      </c>
      <c r="B252" t="s">
        <v>31</v>
      </c>
      <c r="C252" t="s">
        <v>165</v>
      </c>
      <c r="D252">
        <v>1</v>
      </c>
      <c r="E252">
        <v>980</v>
      </c>
      <c r="F252">
        <v>80</v>
      </c>
      <c r="G252" t="s">
        <v>242</v>
      </c>
    </row>
    <row r="253" spans="1:7" x14ac:dyDescent="0.25">
      <c r="A253">
        <v>1961</v>
      </c>
      <c r="B253" t="s">
        <v>31</v>
      </c>
      <c r="C253" t="s">
        <v>105</v>
      </c>
      <c r="D253">
        <v>4</v>
      </c>
      <c r="E253">
        <v>931</v>
      </c>
      <c r="F253" t="s">
        <v>25</v>
      </c>
      <c r="G253" t="s">
        <v>243</v>
      </c>
    </row>
    <row r="254" spans="1:7" x14ac:dyDescent="0.25">
      <c r="A254">
        <v>1962</v>
      </c>
      <c r="B254" t="s">
        <v>63</v>
      </c>
    </row>
    <row r="255" spans="1:7" x14ac:dyDescent="0.25">
      <c r="A255">
        <v>1963</v>
      </c>
      <c r="B255" t="s">
        <v>31</v>
      </c>
      <c r="C255" t="s">
        <v>193</v>
      </c>
      <c r="D255">
        <v>1</v>
      </c>
      <c r="E255">
        <v>996</v>
      </c>
      <c r="F255" t="s">
        <v>25</v>
      </c>
      <c r="G255" t="s">
        <v>235</v>
      </c>
    </row>
    <row r="256" spans="1:7" x14ac:dyDescent="0.25">
      <c r="A256">
        <v>1964</v>
      </c>
      <c r="B256" t="s">
        <v>26</v>
      </c>
      <c r="C256" t="s">
        <v>170</v>
      </c>
      <c r="D256">
        <v>2</v>
      </c>
      <c r="E256">
        <v>968</v>
      </c>
      <c r="F256" t="s">
        <v>25</v>
      </c>
      <c r="G256" t="s">
        <v>244</v>
      </c>
    </row>
    <row r="257" spans="1:7" x14ac:dyDescent="0.25">
      <c r="A257">
        <v>1964</v>
      </c>
      <c r="B257" t="s">
        <v>31</v>
      </c>
      <c r="C257" t="s">
        <v>245</v>
      </c>
      <c r="D257">
        <v>2</v>
      </c>
      <c r="E257">
        <v>966</v>
      </c>
      <c r="F257" t="s">
        <v>25</v>
      </c>
      <c r="G257" t="s">
        <v>246</v>
      </c>
    </row>
    <row r="258" spans="1:7" x14ac:dyDescent="0.25">
      <c r="A258">
        <v>1964</v>
      </c>
      <c r="B258" t="s">
        <v>33</v>
      </c>
      <c r="C258" t="s">
        <v>97</v>
      </c>
      <c r="D258">
        <v>3</v>
      </c>
      <c r="E258">
        <v>950</v>
      </c>
      <c r="F258" t="s">
        <v>25</v>
      </c>
      <c r="G258" t="s">
        <v>247</v>
      </c>
    </row>
    <row r="259" spans="1:7" x14ac:dyDescent="0.25">
      <c r="A259">
        <v>1964</v>
      </c>
      <c r="B259" t="s">
        <v>33</v>
      </c>
      <c r="C259" t="s">
        <v>207</v>
      </c>
      <c r="D259">
        <v>2</v>
      </c>
      <c r="E259">
        <v>974</v>
      </c>
      <c r="F259" t="s">
        <v>25</v>
      </c>
      <c r="G259" t="s">
        <v>248</v>
      </c>
    </row>
    <row r="260" spans="1:7" x14ac:dyDescent="0.25">
      <c r="A260">
        <v>1965</v>
      </c>
      <c r="B260" t="s">
        <v>31</v>
      </c>
      <c r="C260" t="s">
        <v>249</v>
      </c>
      <c r="D260">
        <v>3</v>
      </c>
      <c r="E260">
        <v>948</v>
      </c>
      <c r="F260" t="s">
        <v>25</v>
      </c>
      <c r="G260" t="s">
        <v>250</v>
      </c>
    </row>
    <row r="261" spans="1:7" x14ac:dyDescent="0.25">
      <c r="A261">
        <v>1966</v>
      </c>
      <c r="B261" t="s">
        <v>23</v>
      </c>
      <c r="C261" t="s">
        <v>126</v>
      </c>
      <c r="D261">
        <v>2</v>
      </c>
      <c r="E261">
        <v>982</v>
      </c>
      <c r="F261" t="s">
        <v>25</v>
      </c>
      <c r="G261" t="s">
        <v>251</v>
      </c>
    </row>
    <row r="262" spans="1:7" x14ac:dyDescent="0.25">
      <c r="A262">
        <v>1966</v>
      </c>
      <c r="B262" t="s">
        <v>33</v>
      </c>
      <c r="C262" t="s">
        <v>32</v>
      </c>
      <c r="D262">
        <v>1</v>
      </c>
      <c r="E262">
        <v>983</v>
      </c>
      <c r="F262" t="s">
        <v>25</v>
      </c>
      <c r="G262" t="s">
        <v>252</v>
      </c>
    </row>
    <row r="263" spans="1:7" x14ac:dyDescent="0.25">
      <c r="A263">
        <v>1967</v>
      </c>
      <c r="B263" t="s">
        <v>31</v>
      </c>
      <c r="C263" t="s">
        <v>181</v>
      </c>
      <c r="D263">
        <v>3</v>
      </c>
      <c r="E263">
        <v>950</v>
      </c>
      <c r="F263" t="s">
        <v>25</v>
      </c>
      <c r="G263" t="s">
        <v>253</v>
      </c>
    </row>
    <row r="264" spans="1:7" x14ac:dyDescent="0.25">
      <c r="A264">
        <v>1968</v>
      </c>
      <c r="B264" t="s">
        <v>33</v>
      </c>
      <c r="C264" t="s">
        <v>112</v>
      </c>
      <c r="D264">
        <v>2</v>
      </c>
      <c r="E264">
        <v>977</v>
      </c>
      <c r="F264" t="s">
        <v>25</v>
      </c>
      <c r="G264" t="s">
        <v>254</v>
      </c>
    </row>
    <row r="265" spans="1:7" x14ac:dyDescent="0.25">
      <c r="A265">
        <v>1969</v>
      </c>
      <c r="B265" t="s">
        <v>26</v>
      </c>
      <c r="C265" t="s">
        <v>255</v>
      </c>
      <c r="D265">
        <v>5</v>
      </c>
      <c r="E265">
        <v>909</v>
      </c>
      <c r="F265" t="s">
        <v>25</v>
      </c>
      <c r="G265" t="s">
        <v>256</v>
      </c>
    </row>
    <row r="266" spans="1:7" x14ac:dyDescent="0.25">
      <c r="A266">
        <v>1969</v>
      </c>
      <c r="B266" t="s">
        <v>31</v>
      </c>
      <c r="C266" t="s">
        <v>257</v>
      </c>
      <c r="D266">
        <v>1</v>
      </c>
      <c r="E266">
        <v>980</v>
      </c>
      <c r="F266" t="s">
        <v>25</v>
      </c>
      <c r="G266" t="s">
        <v>258</v>
      </c>
    </row>
    <row r="267" spans="1:7" x14ac:dyDescent="0.25">
      <c r="A267" t="s">
        <v>259</v>
      </c>
    </row>
    <row r="268" spans="1:7" x14ac:dyDescent="0.25">
      <c r="A268">
        <v>1970</v>
      </c>
      <c r="B268" t="s">
        <v>26</v>
      </c>
      <c r="C268" t="s">
        <v>181</v>
      </c>
      <c r="D268">
        <v>3</v>
      </c>
      <c r="E268">
        <v>945</v>
      </c>
      <c r="F268" t="s">
        <v>25</v>
      </c>
      <c r="G268" t="s">
        <v>260</v>
      </c>
    </row>
    <row r="269" spans="1:7" x14ac:dyDescent="0.25">
      <c r="A269">
        <v>1971</v>
      </c>
      <c r="B269" t="s">
        <v>31</v>
      </c>
      <c r="C269" t="s">
        <v>56</v>
      </c>
      <c r="D269">
        <v>2</v>
      </c>
      <c r="E269">
        <v>978</v>
      </c>
      <c r="F269" t="s">
        <v>25</v>
      </c>
      <c r="G269" t="s">
        <v>261</v>
      </c>
    </row>
    <row r="270" spans="1:7" x14ac:dyDescent="0.25">
      <c r="A270">
        <v>1971</v>
      </c>
      <c r="B270" t="s">
        <v>31</v>
      </c>
      <c r="C270" t="s">
        <v>24</v>
      </c>
      <c r="D270">
        <v>1</v>
      </c>
      <c r="E270">
        <v>979</v>
      </c>
      <c r="F270" t="s">
        <v>25</v>
      </c>
      <c r="G270" t="s">
        <v>262</v>
      </c>
    </row>
    <row r="271" spans="1:7" x14ac:dyDescent="0.25">
      <c r="A271">
        <v>1971</v>
      </c>
      <c r="B271" t="s">
        <v>31</v>
      </c>
      <c r="C271" t="s">
        <v>59</v>
      </c>
      <c r="D271">
        <v>1</v>
      </c>
      <c r="E271">
        <v>995</v>
      </c>
      <c r="F271" t="s">
        <v>25</v>
      </c>
      <c r="G271" t="s">
        <v>263</v>
      </c>
    </row>
    <row r="272" spans="1:7" x14ac:dyDescent="0.25">
      <c r="A272">
        <v>1972</v>
      </c>
      <c r="B272" t="s">
        <v>23</v>
      </c>
      <c r="C272" t="s">
        <v>264</v>
      </c>
      <c r="D272">
        <v>1</v>
      </c>
      <c r="E272">
        <v>980</v>
      </c>
      <c r="F272" t="s">
        <v>25</v>
      </c>
      <c r="G272" t="s">
        <v>265</v>
      </c>
    </row>
    <row r="273" spans="1:7" x14ac:dyDescent="0.25">
      <c r="A273">
        <v>1973</v>
      </c>
      <c r="B273" t="s">
        <v>63</v>
      </c>
    </row>
    <row r="274" spans="1:7" x14ac:dyDescent="0.25">
      <c r="A274">
        <v>1974</v>
      </c>
      <c r="B274" t="s">
        <v>31</v>
      </c>
      <c r="C274" t="s">
        <v>97</v>
      </c>
      <c r="D274">
        <v>3</v>
      </c>
      <c r="E274">
        <v>952</v>
      </c>
      <c r="F274" t="s">
        <v>25</v>
      </c>
      <c r="G274" t="s">
        <v>266</v>
      </c>
    </row>
    <row r="275" spans="1:7" x14ac:dyDescent="0.25">
      <c r="A275">
        <v>1975</v>
      </c>
      <c r="B275" t="s">
        <v>31</v>
      </c>
      <c r="C275" t="s">
        <v>267</v>
      </c>
      <c r="D275">
        <v>3</v>
      </c>
      <c r="E275">
        <v>955</v>
      </c>
      <c r="F275" t="s">
        <v>25</v>
      </c>
      <c r="G275" t="s">
        <v>268</v>
      </c>
    </row>
    <row r="276" spans="1:7" x14ac:dyDescent="0.25">
      <c r="A276">
        <v>1976</v>
      </c>
      <c r="B276" t="s">
        <v>26</v>
      </c>
      <c r="C276" t="s">
        <v>269</v>
      </c>
      <c r="D276">
        <v>1</v>
      </c>
      <c r="E276">
        <v>980</v>
      </c>
      <c r="F276" t="s">
        <v>25</v>
      </c>
      <c r="G276" t="s">
        <v>270</v>
      </c>
    </row>
    <row r="277" spans="1:7" x14ac:dyDescent="0.25">
      <c r="A277">
        <v>1977</v>
      </c>
      <c r="B277" t="s">
        <v>31</v>
      </c>
      <c r="C277" t="s">
        <v>72</v>
      </c>
      <c r="D277">
        <v>1</v>
      </c>
      <c r="E277">
        <v>995</v>
      </c>
      <c r="F277" t="s">
        <v>25</v>
      </c>
      <c r="G277" t="s">
        <v>271</v>
      </c>
    </row>
    <row r="278" spans="1:7" x14ac:dyDescent="0.25">
      <c r="A278">
        <v>1978</v>
      </c>
      <c r="B278" t="s">
        <v>63</v>
      </c>
    </row>
    <row r="279" spans="1:7" x14ac:dyDescent="0.25">
      <c r="A279">
        <v>1979</v>
      </c>
      <c r="B279" t="s">
        <v>67</v>
      </c>
      <c r="C279" t="s">
        <v>72</v>
      </c>
      <c r="D279">
        <v>1</v>
      </c>
      <c r="E279">
        <v>986</v>
      </c>
      <c r="F279" t="s">
        <v>25</v>
      </c>
      <c r="G279" t="s">
        <v>272</v>
      </c>
    </row>
    <row r="280" spans="1:7" x14ac:dyDescent="0.25">
      <c r="A280">
        <v>1979</v>
      </c>
      <c r="B280" t="s">
        <v>31</v>
      </c>
      <c r="C280" t="s">
        <v>273</v>
      </c>
      <c r="D280">
        <v>2</v>
      </c>
      <c r="E280">
        <v>970</v>
      </c>
      <c r="F280" t="s">
        <v>25</v>
      </c>
      <c r="G280" t="s">
        <v>274</v>
      </c>
    </row>
    <row r="281" spans="1:7" x14ac:dyDescent="0.25">
      <c r="A281">
        <v>1979</v>
      </c>
      <c r="B281" t="s">
        <v>31</v>
      </c>
      <c r="C281" t="s">
        <v>275</v>
      </c>
      <c r="D281">
        <v>3</v>
      </c>
      <c r="E281">
        <v>946</v>
      </c>
      <c r="F281" t="s">
        <v>25</v>
      </c>
      <c r="G281" t="s">
        <v>276</v>
      </c>
    </row>
    <row r="282" spans="1:7" x14ac:dyDescent="0.25">
      <c r="A282" t="s">
        <v>277</v>
      </c>
    </row>
    <row r="283" spans="1:7" x14ac:dyDescent="0.25">
      <c r="A283">
        <v>1980</v>
      </c>
      <c r="B283" t="s">
        <v>26</v>
      </c>
      <c r="C283" t="s">
        <v>181</v>
      </c>
      <c r="D283">
        <v>3</v>
      </c>
      <c r="E283">
        <v>945</v>
      </c>
      <c r="F283">
        <v>100</v>
      </c>
      <c r="G283" t="s">
        <v>278</v>
      </c>
    </row>
    <row r="284" spans="1:7" x14ac:dyDescent="0.25">
      <c r="A284">
        <v>1981</v>
      </c>
      <c r="B284" t="s">
        <v>63</v>
      </c>
    </row>
    <row r="285" spans="1:7" x14ac:dyDescent="0.25">
      <c r="A285">
        <v>1982</v>
      </c>
      <c r="B285" t="s">
        <v>63</v>
      </c>
    </row>
    <row r="286" spans="1:7" x14ac:dyDescent="0.25">
      <c r="A286">
        <v>1983</v>
      </c>
      <c r="B286" t="s">
        <v>26</v>
      </c>
      <c r="C286" t="s">
        <v>144</v>
      </c>
      <c r="D286">
        <v>3</v>
      </c>
      <c r="E286">
        <v>962</v>
      </c>
      <c r="F286">
        <v>100</v>
      </c>
      <c r="G286" t="s">
        <v>279</v>
      </c>
    </row>
    <row r="287" spans="1:7" x14ac:dyDescent="0.25">
      <c r="A287">
        <v>1984</v>
      </c>
      <c r="B287" t="s">
        <v>31</v>
      </c>
      <c r="C287" t="s">
        <v>280</v>
      </c>
      <c r="D287">
        <v>2</v>
      </c>
      <c r="E287">
        <v>949</v>
      </c>
      <c r="F287">
        <v>95</v>
      </c>
      <c r="G287" t="s">
        <v>281</v>
      </c>
    </row>
    <row r="288" spans="1:7" x14ac:dyDescent="0.25">
      <c r="A288">
        <v>1985</v>
      </c>
      <c r="B288" t="s">
        <v>67</v>
      </c>
      <c r="C288" t="s">
        <v>68</v>
      </c>
      <c r="D288">
        <v>1</v>
      </c>
      <c r="E288">
        <v>1003</v>
      </c>
      <c r="F288">
        <v>65</v>
      </c>
      <c r="G288" t="s">
        <v>272</v>
      </c>
    </row>
    <row r="289" spans="1:7" x14ac:dyDescent="0.25">
      <c r="A289">
        <v>1985</v>
      </c>
      <c r="B289" t="s">
        <v>26</v>
      </c>
      <c r="C289" t="s">
        <v>72</v>
      </c>
      <c r="D289">
        <v>1</v>
      </c>
      <c r="E289">
        <v>987</v>
      </c>
      <c r="F289">
        <v>80</v>
      </c>
      <c r="G289" t="s">
        <v>282</v>
      </c>
    </row>
    <row r="290" spans="1:7" x14ac:dyDescent="0.25">
      <c r="A290">
        <v>1985</v>
      </c>
      <c r="B290" t="s">
        <v>31</v>
      </c>
      <c r="C290" t="s">
        <v>283</v>
      </c>
      <c r="D290">
        <v>3</v>
      </c>
      <c r="E290">
        <v>959</v>
      </c>
      <c r="F290">
        <v>100</v>
      </c>
      <c r="G290" t="s">
        <v>284</v>
      </c>
    </row>
    <row r="291" spans="1:7" x14ac:dyDescent="0.25">
      <c r="A291">
        <v>1985</v>
      </c>
      <c r="B291" t="s">
        <v>31</v>
      </c>
      <c r="C291" t="s">
        <v>285</v>
      </c>
      <c r="D291">
        <v>3</v>
      </c>
      <c r="E291">
        <v>942</v>
      </c>
      <c r="F291">
        <v>90</v>
      </c>
      <c r="G291" t="s">
        <v>286</v>
      </c>
    </row>
    <row r="292" spans="1:7" x14ac:dyDescent="0.25">
      <c r="A292">
        <v>1985</v>
      </c>
      <c r="B292" t="s">
        <v>33</v>
      </c>
      <c r="C292" t="s">
        <v>72</v>
      </c>
      <c r="D292">
        <v>1</v>
      </c>
      <c r="E292">
        <v>971</v>
      </c>
      <c r="F292">
        <v>75</v>
      </c>
      <c r="G292" t="s">
        <v>287</v>
      </c>
    </row>
    <row r="293" spans="1:7" x14ac:dyDescent="0.25">
      <c r="A293">
        <v>1985</v>
      </c>
      <c r="B293" t="s">
        <v>61</v>
      </c>
      <c r="C293" t="s">
        <v>288</v>
      </c>
      <c r="D293">
        <v>2</v>
      </c>
      <c r="E293">
        <v>967</v>
      </c>
      <c r="F293">
        <v>85</v>
      </c>
      <c r="G293" t="s">
        <v>289</v>
      </c>
    </row>
    <row r="294" spans="1:7" x14ac:dyDescent="0.25">
      <c r="A294">
        <v>1986</v>
      </c>
      <c r="B294" t="s">
        <v>23</v>
      </c>
      <c r="C294" t="s">
        <v>193</v>
      </c>
      <c r="D294">
        <v>1</v>
      </c>
      <c r="E294">
        <v>990</v>
      </c>
      <c r="F294">
        <v>75</v>
      </c>
      <c r="G294" t="s">
        <v>290</v>
      </c>
    </row>
    <row r="295" spans="1:7" x14ac:dyDescent="0.25">
      <c r="A295">
        <v>1986</v>
      </c>
      <c r="B295" t="s">
        <v>26</v>
      </c>
      <c r="C295" t="s">
        <v>59</v>
      </c>
      <c r="D295">
        <v>1</v>
      </c>
      <c r="E295">
        <v>990</v>
      </c>
      <c r="F295">
        <v>65</v>
      </c>
      <c r="G295" t="s">
        <v>291</v>
      </c>
    </row>
    <row r="296" spans="1:7" x14ac:dyDescent="0.25">
      <c r="A296">
        <v>1987</v>
      </c>
      <c r="B296" t="s">
        <v>33</v>
      </c>
      <c r="C296" t="s">
        <v>32</v>
      </c>
      <c r="D296">
        <v>1</v>
      </c>
      <c r="E296">
        <v>993</v>
      </c>
      <c r="F296">
        <v>65</v>
      </c>
      <c r="G296" t="s">
        <v>292</v>
      </c>
    </row>
    <row r="297" spans="1:7" x14ac:dyDescent="0.25">
      <c r="A297">
        <v>1988</v>
      </c>
      <c r="B297" t="s">
        <v>31</v>
      </c>
      <c r="C297" t="s">
        <v>72</v>
      </c>
      <c r="D297">
        <v>1</v>
      </c>
      <c r="E297">
        <v>984</v>
      </c>
      <c r="F297">
        <v>70</v>
      </c>
      <c r="G297" t="s">
        <v>220</v>
      </c>
    </row>
    <row r="298" spans="1:7" x14ac:dyDescent="0.25">
      <c r="A298">
        <v>1989</v>
      </c>
      <c r="B298" t="s">
        <v>26</v>
      </c>
      <c r="C298" t="s">
        <v>193</v>
      </c>
      <c r="D298">
        <v>1</v>
      </c>
      <c r="E298">
        <v>986</v>
      </c>
      <c r="F298">
        <v>70</v>
      </c>
      <c r="G298" t="s">
        <v>293</v>
      </c>
    </row>
    <row r="299" spans="1:7" x14ac:dyDescent="0.25">
      <c r="A299">
        <v>1989</v>
      </c>
      <c r="B299" t="s">
        <v>31</v>
      </c>
      <c r="C299" t="s">
        <v>294</v>
      </c>
      <c r="D299">
        <v>4</v>
      </c>
      <c r="E299">
        <v>934</v>
      </c>
      <c r="F299">
        <v>120</v>
      </c>
      <c r="G299" t="s">
        <v>295</v>
      </c>
    </row>
    <row r="300" spans="1:7" x14ac:dyDescent="0.25">
      <c r="A300">
        <v>1989</v>
      </c>
      <c r="B300" t="s">
        <v>33</v>
      </c>
      <c r="C300" t="s">
        <v>193</v>
      </c>
      <c r="D300">
        <v>1</v>
      </c>
      <c r="E300">
        <v>983</v>
      </c>
      <c r="F300">
        <v>75</v>
      </c>
      <c r="G300" t="s">
        <v>296</v>
      </c>
    </row>
    <row r="301" spans="1:7" x14ac:dyDescent="0.25">
      <c r="A301" t="s">
        <v>297</v>
      </c>
    </row>
    <row r="302" spans="1:7" x14ac:dyDescent="0.25">
      <c r="A302">
        <v>1990</v>
      </c>
      <c r="B302" t="s">
        <v>63</v>
      </c>
    </row>
    <row r="303" spans="1:7" x14ac:dyDescent="0.25">
      <c r="A303">
        <v>1991</v>
      </c>
      <c r="B303" t="s">
        <v>26</v>
      </c>
      <c r="C303" t="s">
        <v>298</v>
      </c>
      <c r="D303">
        <v>2</v>
      </c>
      <c r="E303">
        <v>962</v>
      </c>
      <c r="F303">
        <v>90</v>
      </c>
      <c r="G303" t="s">
        <v>272</v>
      </c>
    </row>
    <row r="304" spans="1:7" x14ac:dyDescent="0.25">
      <c r="A304">
        <v>1992</v>
      </c>
      <c r="B304" t="s">
        <v>26</v>
      </c>
      <c r="C304" t="s">
        <v>299</v>
      </c>
      <c r="D304">
        <v>5</v>
      </c>
      <c r="E304">
        <v>922</v>
      </c>
      <c r="F304">
        <v>145</v>
      </c>
      <c r="G304" t="s">
        <v>300</v>
      </c>
    </row>
    <row r="305" spans="1:7" x14ac:dyDescent="0.25">
      <c r="A305">
        <v>1993</v>
      </c>
      <c r="B305" t="s">
        <v>26</v>
      </c>
      <c r="C305" t="s">
        <v>233</v>
      </c>
      <c r="D305">
        <v>3</v>
      </c>
      <c r="E305">
        <v>961</v>
      </c>
      <c r="F305">
        <v>100</v>
      </c>
      <c r="G305" t="s">
        <v>301</v>
      </c>
    </row>
    <row r="306" spans="1:7" x14ac:dyDescent="0.25">
      <c r="A306">
        <v>1994</v>
      </c>
      <c r="B306" t="s">
        <v>63</v>
      </c>
    </row>
    <row r="307" spans="1:7" x14ac:dyDescent="0.25">
      <c r="A307">
        <v>1995</v>
      </c>
      <c r="B307" t="s">
        <v>26</v>
      </c>
      <c r="C307" t="s">
        <v>302</v>
      </c>
      <c r="D307">
        <v>2</v>
      </c>
      <c r="E307">
        <v>973</v>
      </c>
      <c r="F307">
        <v>85</v>
      </c>
      <c r="G307" t="s">
        <v>303</v>
      </c>
    </row>
    <row r="308" spans="1:7" x14ac:dyDescent="0.25">
      <c r="A308">
        <v>1995</v>
      </c>
      <c r="B308" t="s">
        <v>33</v>
      </c>
      <c r="C308" t="s">
        <v>304</v>
      </c>
      <c r="D308">
        <v>3</v>
      </c>
      <c r="E308">
        <v>942</v>
      </c>
      <c r="F308">
        <v>100</v>
      </c>
      <c r="G308" t="s">
        <v>305</v>
      </c>
    </row>
    <row r="309" spans="1:7" x14ac:dyDescent="0.25">
      <c r="A309">
        <v>1996</v>
      </c>
      <c r="B309" t="s">
        <v>67</v>
      </c>
      <c r="C309" t="s">
        <v>48</v>
      </c>
      <c r="D309">
        <v>2</v>
      </c>
      <c r="E309">
        <v>974</v>
      </c>
      <c r="F309">
        <v>90</v>
      </c>
      <c r="G309" t="s">
        <v>306</v>
      </c>
    </row>
    <row r="310" spans="1:7" x14ac:dyDescent="0.25">
      <c r="A310">
        <v>1996</v>
      </c>
      <c r="B310" t="s">
        <v>31</v>
      </c>
      <c r="C310" t="s">
        <v>133</v>
      </c>
      <c r="D310">
        <v>3</v>
      </c>
      <c r="E310">
        <v>954</v>
      </c>
      <c r="F310">
        <v>100</v>
      </c>
      <c r="G310" t="s">
        <v>307</v>
      </c>
    </row>
    <row r="311" spans="1:7" x14ac:dyDescent="0.25">
      <c r="A311">
        <v>1997</v>
      </c>
      <c r="B311" t="s">
        <v>67</v>
      </c>
      <c r="C311" t="s">
        <v>308</v>
      </c>
      <c r="D311">
        <v>1</v>
      </c>
      <c r="E311">
        <v>984</v>
      </c>
      <c r="F311">
        <v>70</v>
      </c>
      <c r="G311" t="s">
        <v>282</v>
      </c>
    </row>
    <row r="312" spans="1:7" x14ac:dyDescent="0.25">
      <c r="A312">
        <v>1998</v>
      </c>
      <c r="B312" t="s">
        <v>26</v>
      </c>
      <c r="C312" t="s">
        <v>48</v>
      </c>
      <c r="D312">
        <v>2</v>
      </c>
      <c r="E312">
        <v>964</v>
      </c>
      <c r="F312">
        <v>95</v>
      </c>
      <c r="G312" t="s">
        <v>290</v>
      </c>
    </row>
    <row r="313" spans="1:7" x14ac:dyDescent="0.25">
      <c r="A313">
        <v>1998</v>
      </c>
      <c r="B313" t="s">
        <v>31</v>
      </c>
      <c r="C313" t="s">
        <v>86</v>
      </c>
      <c r="D313">
        <v>1</v>
      </c>
      <c r="E313">
        <v>987</v>
      </c>
      <c r="F313">
        <v>70</v>
      </c>
      <c r="G313" t="s">
        <v>309</v>
      </c>
    </row>
    <row r="314" spans="1:7" x14ac:dyDescent="0.25">
      <c r="A314">
        <v>1998</v>
      </c>
      <c r="B314" t="s">
        <v>31</v>
      </c>
      <c r="C314" t="s">
        <v>310</v>
      </c>
      <c r="D314">
        <v>2</v>
      </c>
      <c r="E314">
        <v>964</v>
      </c>
      <c r="F314">
        <v>90</v>
      </c>
      <c r="G314" t="s">
        <v>311</v>
      </c>
    </row>
    <row r="315" spans="1:7" x14ac:dyDescent="0.25">
      <c r="A315">
        <v>1999</v>
      </c>
      <c r="B315" t="s">
        <v>26</v>
      </c>
      <c r="C315" t="s">
        <v>181</v>
      </c>
      <c r="D315">
        <v>3</v>
      </c>
      <c r="E315">
        <v>951</v>
      </c>
      <c r="F315">
        <v>100</v>
      </c>
      <c r="G315" t="s">
        <v>312</v>
      </c>
    </row>
    <row r="316" spans="1:7" x14ac:dyDescent="0.25">
      <c r="A316">
        <v>1999</v>
      </c>
      <c r="B316" t="s">
        <v>31</v>
      </c>
      <c r="C316" t="s">
        <v>48</v>
      </c>
      <c r="D316">
        <v>2</v>
      </c>
      <c r="E316">
        <v>956</v>
      </c>
      <c r="F316">
        <v>90</v>
      </c>
      <c r="G316" t="s">
        <v>292</v>
      </c>
    </row>
    <row r="317" spans="1:7" x14ac:dyDescent="0.25">
      <c r="A317">
        <v>1999</v>
      </c>
      <c r="B317" t="s">
        <v>33</v>
      </c>
      <c r="C317" t="s">
        <v>313</v>
      </c>
      <c r="D317">
        <v>2</v>
      </c>
      <c r="E317">
        <v>964</v>
      </c>
      <c r="F317">
        <v>95</v>
      </c>
      <c r="G317" t="s">
        <v>314</v>
      </c>
    </row>
    <row r="318" spans="1:7" x14ac:dyDescent="0.25">
      <c r="A318" t="s">
        <v>315</v>
      </c>
    </row>
    <row r="319" spans="1:7" x14ac:dyDescent="0.25">
      <c r="A319">
        <v>2000</v>
      </c>
      <c r="B319" t="s">
        <v>63</v>
      </c>
    </row>
    <row r="320" spans="1:7" x14ac:dyDescent="0.25">
      <c r="A320">
        <v>2001</v>
      </c>
      <c r="B320" t="s">
        <v>63</v>
      </c>
    </row>
    <row r="321" spans="1:7" x14ac:dyDescent="0.25">
      <c r="A321">
        <v>2002</v>
      </c>
      <c r="B321" t="s">
        <v>33</v>
      </c>
      <c r="C321" t="s">
        <v>72</v>
      </c>
      <c r="D321">
        <v>1</v>
      </c>
      <c r="E321">
        <v>963</v>
      </c>
      <c r="F321">
        <v>80</v>
      </c>
      <c r="G321" t="s">
        <v>316</v>
      </c>
    </row>
    <row r="322" spans="1:7" x14ac:dyDescent="0.25">
      <c r="A322">
        <v>2003</v>
      </c>
      <c r="B322" t="s">
        <v>67</v>
      </c>
      <c r="C322" t="s">
        <v>24</v>
      </c>
      <c r="D322">
        <v>1</v>
      </c>
      <c r="E322">
        <v>979</v>
      </c>
      <c r="F322">
        <v>80</v>
      </c>
      <c r="G322" t="s">
        <v>317</v>
      </c>
    </row>
    <row r="323" spans="1:7" x14ac:dyDescent="0.25">
      <c r="A323">
        <v>2003</v>
      </c>
      <c r="B323" t="s">
        <v>31</v>
      </c>
      <c r="C323" t="s">
        <v>227</v>
      </c>
      <c r="D323">
        <v>2</v>
      </c>
      <c r="E323">
        <v>957</v>
      </c>
      <c r="F323">
        <v>90</v>
      </c>
      <c r="G323" t="s">
        <v>318</v>
      </c>
    </row>
    <row r="324" spans="1:7" x14ac:dyDescent="0.25">
      <c r="A324">
        <v>2004</v>
      </c>
      <c r="B324" t="s">
        <v>26</v>
      </c>
      <c r="C324" t="s">
        <v>110</v>
      </c>
      <c r="D324">
        <v>1</v>
      </c>
      <c r="E324">
        <v>972</v>
      </c>
      <c r="F324">
        <v>70</v>
      </c>
      <c r="G324" t="s">
        <v>319</v>
      </c>
    </row>
    <row r="325" spans="1:7" x14ac:dyDescent="0.25">
      <c r="A325">
        <v>2004</v>
      </c>
      <c r="B325" t="s">
        <v>26</v>
      </c>
      <c r="C325" t="s">
        <v>320</v>
      </c>
      <c r="D325">
        <v>4</v>
      </c>
      <c r="E325">
        <v>941</v>
      </c>
      <c r="F325">
        <v>130</v>
      </c>
      <c r="G325" t="s">
        <v>291</v>
      </c>
    </row>
    <row r="326" spans="1:7" x14ac:dyDescent="0.25">
      <c r="A326">
        <v>2004</v>
      </c>
      <c r="B326" t="s">
        <v>26</v>
      </c>
      <c r="C326" t="s">
        <v>68</v>
      </c>
      <c r="D326">
        <v>1</v>
      </c>
      <c r="E326">
        <v>985</v>
      </c>
      <c r="F326">
        <v>65</v>
      </c>
      <c r="G326" t="s">
        <v>321</v>
      </c>
    </row>
    <row r="327" spans="1:7" x14ac:dyDescent="0.25">
      <c r="A327">
        <v>2004</v>
      </c>
      <c r="B327" t="s">
        <v>31</v>
      </c>
      <c r="C327" t="s">
        <v>322</v>
      </c>
      <c r="D327">
        <v>2</v>
      </c>
      <c r="E327">
        <v>960</v>
      </c>
      <c r="F327">
        <v>90</v>
      </c>
      <c r="G327" t="s">
        <v>323</v>
      </c>
    </row>
    <row r="328" spans="1:7" x14ac:dyDescent="0.25">
      <c r="A328">
        <v>2004</v>
      </c>
      <c r="B328" t="s">
        <v>31</v>
      </c>
      <c r="C328" t="s">
        <v>324</v>
      </c>
      <c r="D328">
        <v>3</v>
      </c>
      <c r="E328">
        <v>946</v>
      </c>
      <c r="F328">
        <v>105</v>
      </c>
      <c r="G328" t="s">
        <v>325</v>
      </c>
    </row>
    <row r="329" spans="1:7" x14ac:dyDescent="0.25">
      <c r="A329">
        <v>2004</v>
      </c>
      <c r="B329" t="s">
        <v>31</v>
      </c>
      <c r="C329" t="s">
        <v>326</v>
      </c>
      <c r="D329">
        <v>3</v>
      </c>
      <c r="E329">
        <v>950</v>
      </c>
      <c r="F329">
        <v>105</v>
      </c>
      <c r="G329" t="s">
        <v>327</v>
      </c>
    </row>
    <row r="330" spans="1:7" x14ac:dyDescent="0.25">
      <c r="A330">
        <v>2005</v>
      </c>
      <c r="B330" t="s">
        <v>67</v>
      </c>
      <c r="C330" t="s">
        <v>72</v>
      </c>
      <c r="D330">
        <v>1</v>
      </c>
      <c r="E330">
        <v>991</v>
      </c>
      <c r="F330">
        <v>65</v>
      </c>
      <c r="G330" t="s">
        <v>235</v>
      </c>
    </row>
    <row r="331" spans="1:7" x14ac:dyDescent="0.25">
      <c r="A331">
        <v>2005</v>
      </c>
      <c r="B331" t="s">
        <v>67</v>
      </c>
      <c r="C331" t="s">
        <v>328</v>
      </c>
      <c r="D331">
        <v>3</v>
      </c>
      <c r="E331">
        <v>946</v>
      </c>
      <c r="F331">
        <v>105</v>
      </c>
      <c r="G331" t="s">
        <v>329</v>
      </c>
    </row>
    <row r="332" spans="1:7" x14ac:dyDescent="0.25">
      <c r="A332">
        <v>2005</v>
      </c>
      <c r="B332" t="s">
        <v>26</v>
      </c>
      <c r="C332" t="s">
        <v>330</v>
      </c>
      <c r="D332">
        <v>3</v>
      </c>
      <c r="E332">
        <v>920</v>
      </c>
      <c r="F332">
        <v>110</v>
      </c>
      <c r="G332" t="s">
        <v>331</v>
      </c>
    </row>
    <row r="333" spans="1:7" x14ac:dyDescent="0.25">
      <c r="A333">
        <v>2005</v>
      </c>
      <c r="B333" t="s">
        <v>31</v>
      </c>
      <c r="C333" t="s">
        <v>110</v>
      </c>
      <c r="D333">
        <v>1</v>
      </c>
      <c r="E333">
        <v>982</v>
      </c>
      <c r="F333">
        <v>65</v>
      </c>
      <c r="G333" t="s">
        <v>332</v>
      </c>
    </row>
    <row r="334" spans="1:7" x14ac:dyDescent="0.25">
      <c r="A334">
        <v>2005</v>
      </c>
      <c r="B334" t="s">
        <v>31</v>
      </c>
      <c r="C334" t="s">
        <v>333</v>
      </c>
      <c r="D334">
        <v>3</v>
      </c>
      <c r="E334">
        <v>937</v>
      </c>
      <c r="F334">
        <v>100</v>
      </c>
      <c r="G334" t="s">
        <v>334</v>
      </c>
    </row>
    <row r="335" spans="1:7" x14ac:dyDescent="0.25">
      <c r="A335">
        <v>2005</v>
      </c>
      <c r="B335" t="s">
        <v>33</v>
      </c>
      <c r="C335" t="s">
        <v>335</v>
      </c>
      <c r="D335">
        <v>3</v>
      </c>
      <c r="E335">
        <v>950</v>
      </c>
      <c r="F335">
        <v>105</v>
      </c>
      <c r="G335" t="s">
        <v>336</v>
      </c>
    </row>
    <row r="336" spans="1:7" x14ac:dyDescent="0.25">
      <c r="A336">
        <v>2006</v>
      </c>
      <c r="B336" t="s">
        <v>63</v>
      </c>
    </row>
    <row r="337" spans="1:7" x14ac:dyDescent="0.25">
      <c r="A337">
        <v>2007</v>
      </c>
      <c r="B337" t="s">
        <v>31</v>
      </c>
      <c r="C337" t="s">
        <v>337</v>
      </c>
      <c r="D337">
        <v>1</v>
      </c>
      <c r="E337">
        <v>985</v>
      </c>
      <c r="F337">
        <v>80</v>
      </c>
      <c r="G337" t="s">
        <v>338</v>
      </c>
    </row>
    <row r="338" spans="1:7" x14ac:dyDescent="0.25">
      <c r="A338">
        <v>2008</v>
      </c>
      <c r="B338" t="s">
        <v>67</v>
      </c>
      <c r="C338" t="s">
        <v>37</v>
      </c>
      <c r="D338">
        <v>1</v>
      </c>
      <c r="E338">
        <v>967</v>
      </c>
      <c r="F338">
        <v>75</v>
      </c>
      <c r="G338" t="s">
        <v>339</v>
      </c>
    </row>
    <row r="339" spans="1:7" x14ac:dyDescent="0.25">
      <c r="A339">
        <v>2008</v>
      </c>
      <c r="B339" t="s">
        <v>31</v>
      </c>
      <c r="C339" t="s">
        <v>56</v>
      </c>
      <c r="D339">
        <v>2</v>
      </c>
      <c r="E339">
        <v>954</v>
      </c>
      <c r="F339">
        <v>90</v>
      </c>
      <c r="G339" t="s">
        <v>340</v>
      </c>
    </row>
    <row r="340" spans="1:7" x14ac:dyDescent="0.25">
      <c r="A340">
        <v>2008</v>
      </c>
      <c r="B340" t="s">
        <v>31</v>
      </c>
      <c r="C340" t="s">
        <v>341</v>
      </c>
      <c r="D340">
        <v>2</v>
      </c>
      <c r="E340">
        <v>950</v>
      </c>
      <c r="F340">
        <v>95</v>
      </c>
      <c r="G340" t="s">
        <v>342</v>
      </c>
    </row>
    <row r="341" spans="1:7" x14ac:dyDescent="0.25">
      <c r="A341">
        <v>2009</v>
      </c>
      <c r="B341" t="s">
        <v>63</v>
      </c>
    </row>
    <row r="342" spans="1:7" x14ac:dyDescent="0.25">
      <c r="A342" t="s">
        <v>343</v>
      </c>
    </row>
    <row r="343" spans="1:7" x14ac:dyDescent="0.25">
      <c r="A343">
        <v>2010</v>
      </c>
      <c r="B343" t="s">
        <v>63</v>
      </c>
    </row>
    <row r="344" spans="1:7" x14ac:dyDescent="0.25">
      <c r="A344">
        <v>2011</v>
      </c>
      <c r="B344" t="s">
        <v>26</v>
      </c>
      <c r="C344" t="s">
        <v>59</v>
      </c>
      <c r="D344">
        <v>1</v>
      </c>
      <c r="E344">
        <v>952</v>
      </c>
      <c r="F344">
        <v>75</v>
      </c>
      <c r="G344" t="s">
        <v>314</v>
      </c>
    </row>
    <row r="345" spans="1:7" x14ac:dyDescent="0.25">
      <c r="A345">
        <v>2012</v>
      </c>
      <c r="B345" t="s">
        <v>26</v>
      </c>
      <c r="C345" t="s">
        <v>72</v>
      </c>
      <c r="D345">
        <v>1</v>
      </c>
      <c r="E345">
        <v>966</v>
      </c>
      <c r="F345">
        <v>70</v>
      </c>
      <c r="G345" t="s">
        <v>344</v>
      </c>
    </row>
    <row r="346" spans="1:7" x14ac:dyDescent="0.25">
      <c r="A346">
        <v>2012</v>
      </c>
      <c r="B346" t="s">
        <v>33</v>
      </c>
      <c r="C346" t="s">
        <v>345</v>
      </c>
      <c r="D346">
        <v>1</v>
      </c>
      <c r="E346">
        <v>942</v>
      </c>
      <c r="F346">
        <v>65</v>
      </c>
      <c r="G346" t="s">
        <v>346</v>
      </c>
    </row>
    <row r="347" spans="1:7" x14ac:dyDescent="0.25">
      <c r="A347">
        <v>2013</v>
      </c>
      <c r="B347" t="s">
        <v>63</v>
      </c>
    </row>
    <row r="348" spans="1:7" x14ac:dyDescent="0.25">
      <c r="A348">
        <v>2014</v>
      </c>
      <c r="B348" t="s">
        <v>67</v>
      </c>
      <c r="C348" t="s">
        <v>48</v>
      </c>
      <c r="D348">
        <v>2</v>
      </c>
      <c r="E348">
        <v>973</v>
      </c>
      <c r="F348">
        <v>85</v>
      </c>
      <c r="G348" t="s">
        <v>347</v>
      </c>
    </row>
    <row r="349" spans="1:7" x14ac:dyDescent="0.25">
      <c r="A349">
        <v>2015</v>
      </c>
      <c r="B349" t="s">
        <v>63</v>
      </c>
    </row>
    <row r="350" spans="1:7" x14ac:dyDescent="0.25">
      <c r="A350">
        <v>2016</v>
      </c>
      <c r="B350" t="s">
        <v>31</v>
      </c>
      <c r="C350" t="s">
        <v>86</v>
      </c>
      <c r="D350">
        <v>1</v>
      </c>
      <c r="E350">
        <v>981</v>
      </c>
      <c r="F350">
        <v>70</v>
      </c>
      <c r="G350" t="s">
        <v>348</v>
      </c>
    </row>
    <row r="351" spans="1:7" x14ac:dyDescent="0.25">
      <c r="A351">
        <v>2016</v>
      </c>
      <c r="B351" t="s">
        <v>33</v>
      </c>
      <c r="C351" t="s">
        <v>349</v>
      </c>
      <c r="D351">
        <v>2</v>
      </c>
      <c r="E351">
        <v>963</v>
      </c>
      <c r="F351">
        <v>85</v>
      </c>
      <c r="G351" t="s">
        <v>350</v>
      </c>
    </row>
    <row r="352" spans="1:7" x14ac:dyDescent="0.25">
      <c r="A352">
        <v>2017</v>
      </c>
      <c r="B352" t="s">
        <v>26</v>
      </c>
      <c r="C352" t="s">
        <v>351</v>
      </c>
      <c r="D352">
        <v>4</v>
      </c>
      <c r="E352">
        <v>937</v>
      </c>
      <c r="F352">
        <v>115</v>
      </c>
      <c r="G352" t="s">
        <v>352</v>
      </c>
    </row>
    <row r="353" spans="1:7" x14ac:dyDescent="0.25">
      <c r="A353">
        <v>2017</v>
      </c>
      <c r="B353" t="s">
        <v>31</v>
      </c>
      <c r="C353" t="s">
        <v>353</v>
      </c>
      <c r="D353">
        <v>4</v>
      </c>
      <c r="E353">
        <v>931</v>
      </c>
      <c r="F353">
        <v>115</v>
      </c>
      <c r="G353" t="s">
        <v>354</v>
      </c>
    </row>
    <row r="354" spans="1:7" x14ac:dyDescent="0.25">
      <c r="A354">
        <v>2017</v>
      </c>
      <c r="B354" t="s">
        <v>33</v>
      </c>
      <c r="C354" t="s">
        <v>355</v>
      </c>
      <c r="D354">
        <v>1</v>
      </c>
      <c r="E354">
        <v>983</v>
      </c>
      <c r="F354">
        <v>65</v>
      </c>
      <c r="G354" t="s">
        <v>356</v>
      </c>
    </row>
    <row r="355" spans="1:7" x14ac:dyDescent="0.25">
      <c r="A355">
        <v>2018</v>
      </c>
      <c r="B355" t="s">
        <v>31</v>
      </c>
      <c r="C355" t="s">
        <v>357</v>
      </c>
      <c r="D355">
        <v>1</v>
      </c>
      <c r="E355">
        <v>956</v>
      </c>
      <c r="F355">
        <v>80</v>
      </c>
      <c r="G355" t="s">
        <v>220</v>
      </c>
    </row>
    <row r="356" spans="1:7" x14ac:dyDescent="0.25">
      <c r="A356">
        <v>2018</v>
      </c>
      <c r="B356" t="s">
        <v>33</v>
      </c>
      <c r="C356" t="s">
        <v>358</v>
      </c>
      <c r="D356">
        <v>5</v>
      </c>
      <c r="E356">
        <v>919</v>
      </c>
      <c r="F356">
        <v>140</v>
      </c>
      <c r="G356" t="s">
        <v>359</v>
      </c>
    </row>
  </sheetData>
  <printOptions horizontalCentered="1" verticalCentered="1"/>
  <pageMargins left="0.45" right="0.45" top="0.75" bottom="0.75" header="0.3" footer="0.3"/>
  <pageSetup orientation="portrait" r:id="rId1"/>
  <headerFooter>
    <oddFooter>&amp;L&amp;10 200220 Tim.Adams@NASA.gov and Katherine.A.Rice@NASA.gov</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ECDB64-BA7E-485B-9C09-4DA967E985F5}">
  <sheetPr>
    <tabColor rgb="FFCFB0E6"/>
    <pageSetUpPr fitToPage="1"/>
  </sheetPr>
  <dimension ref="A1:O298"/>
  <sheetViews>
    <sheetView zoomScaleNormal="100" workbookViewId="0">
      <selection activeCell="Y4" sqref="Y4"/>
    </sheetView>
  </sheetViews>
  <sheetFormatPr defaultRowHeight="15" x14ac:dyDescent="0.25"/>
  <cols>
    <col min="2" max="3" width="9.140625" style="3"/>
    <col min="4" max="4" width="12.7109375" style="3" customWidth="1"/>
    <col min="5" max="9" width="6.7109375" style="3" customWidth="1"/>
    <col min="10" max="10" width="10.7109375" style="3" customWidth="1"/>
    <col min="11" max="13" width="12.7109375" customWidth="1"/>
    <col min="14" max="15" width="11.7109375" customWidth="1"/>
  </cols>
  <sheetData>
    <row r="1" spans="1:15" ht="24.95" customHeight="1" x14ac:dyDescent="0.25">
      <c r="A1" s="128" t="s">
        <v>3</v>
      </c>
      <c r="B1" s="129"/>
      <c r="C1" s="129"/>
      <c r="D1" s="129"/>
      <c r="E1" s="129"/>
      <c r="F1" s="129"/>
      <c r="G1" s="129"/>
      <c r="H1" s="129"/>
      <c r="I1" s="129"/>
      <c r="J1" s="129"/>
      <c r="K1" s="129"/>
      <c r="L1" s="129"/>
      <c r="M1" s="130"/>
      <c r="N1" s="136" t="s">
        <v>2</v>
      </c>
      <c r="O1" s="137"/>
    </row>
    <row r="2" spans="1:15" s="39" customFormat="1" ht="59.25" customHeight="1" x14ac:dyDescent="0.2">
      <c r="A2" s="138" t="s">
        <v>364</v>
      </c>
      <c r="B2" s="135" t="s">
        <v>366</v>
      </c>
      <c r="C2" s="135"/>
      <c r="D2" s="140" t="s">
        <v>391</v>
      </c>
      <c r="E2" s="134" t="s">
        <v>365</v>
      </c>
      <c r="F2" s="134"/>
      <c r="G2" s="134"/>
      <c r="H2" s="134"/>
      <c r="I2" s="134"/>
      <c r="J2" s="142" t="s">
        <v>397</v>
      </c>
      <c r="K2" s="62" t="s">
        <v>367</v>
      </c>
      <c r="L2" s="62" t="s">
        <v>368</v>
      </c>
      <c r="M2" s="72" t="s">
        <v>395</v>
      </c>
      <c r="N2" s="73" t="s">
        <v>392</v>
      </c>
      <c r="O2" s="74" t="s">
        <v>393</v>
      </c>
    </row>
    <row r="3" spans="1:15" s="39" customFormat="1" ht="60.75" customHeight="1" x14ac:dyDescent="0.2">
      <c r="A3" s="139"/>
      <c r="B3" s="71" t="s">
        <v>363</v>
      </c>
      <c r="C3" s="71" t="s">
        <v>11</v>
      </c>
      <c r="D3" s="141"/>
      <c r="E3" s="68">
        <v>1</v>
      </c>
      <c r="F3" s="68">
        <v>2</v>
      </c>
      <c r="G3" s="68">
        <v>3</v>
      </c>
      <c r="H3" s="68">
        <v>4</v>
      </c>
      <c r="I3" s="68">
        <v>5</v>
      </c>
      <c r="J3" s="143"/>
      <c r="K3" s="69">
        <v>18780</v>
      </c>
      <c r="L3" s="69">
        <v>79958</v>
      </c>
      <c r="M3" s="70">
        <f>L3-K3</f>
        <v>61178</v>
      </c>
      <c r="N3" s="64">
        <f>((J298/A298)-(M3/2))/(M3*((1/(12*A298))^0.5))</f>
        <v>-1.3365029158060213</v>
      </c>
      <c r="O3" s="65">
        <f>ABS(1-2*(1-_xlfn.NORM.S.DIST(N3,TRUE)))</f>
        <v>0.81861505190494133</v>
      </c>
    </row>
    <row r="4" spans="1:15" x14ac:dyDescent="0.25">
      <c r="A4" s="1">
        <v>1</v>
      </c>
      <c r="B4" s="36">
        <v>1851</v>
      </c>
      <c r="C4" s="3" t="s">
        <v>23</v>
      </c>
      <c r="D4" s="35">
        <v>18794</v>
      </c>
      <c r="E4" s="3">
        <v>1</v>
      </c>
      <c r="J4" s="38">
        <f t="shared" ref="J4:J67" si="0">D4-$K$3</f>
        <v>14</v>
      </c>
      <c r="K4" s="37"/>
      <c r="L4" s="37"/>
      <c r="M4" s="83">
        <f>M3/365</f>
        <v>167.61095890410959</v>
      </c>
    </row>
    <row r="5" spans="1:15" x14ac:dyDescent="0.25">
      <c r="A5" s="1">
        <v>2</v>
      </c>
      <c r="B5" s="36">
        <v>1851</v>
      </c>
      <c r="C5" s="3" t="s">
        <v>26</v>
      </c>
      <c r="D5" s="35">
        <v>18855</v>
      </c>
      <c r="G5" s="3">
        <v>1</v>
      </c>
      <c r="J5" s="38">
        <f t="shared" si="0"/>
        <v>75</v>
      </c>
    </row>
    <row r="6" spans="1:15" x14ac:dyDescent="0.25">
      <c r="A6" s="1">
        <v>3</v>
      </c>
      <c r="B6" s="21">
        <v>1852</v>
      </c>
      <c r="C6" s="3" t="s">
        <v>26</v>
      </c>
      <c r="D6" s="35">
        <v>19221</v>
      </c>
      <c r="G6" s="3">
        <v>1</v>
      </c>
      <c r="J6" s="38">
        <f t="shared" si="0"/>
        <v>441</v>
      </c>
    </row>
    <row r="7" spans="1:15" x14ac:dyDescent="0.25">
      <c r="A7" s="1">
        <v>4</v>
      </c>
      <c r="B7" s="3">
        <v>1852</v>
      </c>
      <c r="C7" s="3" t="s">
        <v>31</v>
      </c>
      <c r="D7" s="35">
        <v>19252</v>
      </c>
      <c r="E7" s="3">
        <v>1</v>
      </c>
      <c r="J7" s="38">
        <f t="shared" si="0"/>
        <v>472</v>
      </c>
    </row>
    <row r="8" spans="1:15" x14ac:dyDescent="0.25">
      <c r="A8" s="1">
        <v>5</v>
      </c>
      <c r="B8" s="3">
        <v>1852</v>
      </c>
      <c r="C8" s="3" t="s">
        <v>33</v>
      </c>
      <c r="D8" s="35">
        <v>19282</v>
      </c>
      <c r="F8" s="3">
        <v>1</v>
      </c>
      <c r="J8" s="38">
        <f t="shared" si="0"/>
        <v>502</v>
      </c>
    </row>
    <row r="9" spans="1:15" x14ac:dyDescent="0.25">
      <c r="A9" s="1">
        <v>6</v>
      </c>
      <c r="B9" s="36">
        <v>1853</v>
      </c>
      <c r="C9" s="3" t="s">
        <v>33</v>
      </c>
      <c r="D9" s="35">
        <v>19647</v>
      </c>
      <c r="E9" s="3">
        <v>1</v>
      </c>
      <c r="J9" s="38">
        <f t="shared" si="0"/>
        <v>867</v>
      </c>
    </row>
    <row r="10" spans="1:15" x14ac:dyDescent="0.25">
      <c r="A10" s="1">
        <v>7</v>
      </c>
      <c r="B10" s="3">
        <v>1854</v>
      </c>
      <c r="C10" s="3" t="s">
        <v>23</v>
      </c>
      <c r="D10" s="35">
        <v>19890</v>
      </c>
      <c r="E10" s="3">
        <v>1</v>
      </c>
      <c r="J10" s="38">
        <f t="shared" si="0"/>
        <v>1110</v>
      </c>
    </row>
    <row r="11" spans="1:15" x14ac:dyDescent="0.25">
      <c r="A11" s="1">
        <v>8</v>
      </c>
      <c r="B11" s="3">
        <v>1854</v>
      </c>
      <c r="C11" s="3" t="s">
        <v>31</v>
      </c>
      <c r="D11" s="35">
        <v>19977</v>
      </c>
      <c r="G11" s="3">
        <v>1</v>
      </c>
      <c r="J11" s="38">
        <f t="shared" si="0"/>
        <v>1197</v>
      </c>
    </row>
    <row r="12" spans="1:15" x14ac:dyDescent="0.25">
      <c r="A12" s="1">
        <v>9</v>
      </c>
      <c r="B12" s="3">
        <v>1854</v>
      </c>
      <c r="C12" s="3" t="s">
        <v>31</v>
      </c>
      <c r="D12" s="35">
        <v>19987</v>
      </c>
      <c r="F12" s="3">
        <v>1</v>
      </c>
      <c r="J12" s="38">
        <f t="shared" si="0"/>
        <v>1207</v>
      </c>
    </row>
    <row r="13" spans="1:15" x14ac:dyDescent="0.25">
      <c r="A13" s="1">
        <v>10</v>
      </c>
      <c r="B13" s="36">
        <v>1855</v>
      </c>
      <c r="C13" s="3" t="s">
        <v>31</v>
      </c>
      <c r="D13" s="35">
        <v>20347</v>
      </c>
      <c r="G13" s="3">
        <v>1</v>
      </c>
      <c r="J13" s="38">
        <f t="shared" si="0"/>
        <v>1567</v>
      </c>
    </row>
    <row r="14" spans="1:15" x14ac:dyDescent="0.25">
      <c r="A14" s="1">
        <v>11</v>
      </c>
      <c r="B14" s="3">
        <v>1856</v>
      </c>
      <c r="C14" s="3" t="s">
        <v>26</v>
      </c>
      <c r="D14" s="35">
        <v>20677</v>
      </c>
      <c r="H14" s="3">
        <v>1</v>
      </c>
      <c r="J14" s="38">
        <f t="shared" si="0"/>
        <v>1897</v>
      </c>
    </row>
    <row r="15" spans="1:15" x14ac:dyDescent="0.25">
      <c r="A15" s="1">
        <v>12</v>
      </c>
      <c r="B15" s="3">
        <v>1856</v>
      </c>
      <c r="C15" s="3" t="s">
        <v>26</v>
      </c>
      <c r="D15" s="35">
        <v>20687</v>
      </c>
      <c r="F15" s="3">
        <v>1</v>
      </c>
      <c r="J15" s="38">
        <f t="shared" si="0"/>
        <v>1907</v>
      </c>
    </row>
    <row r="16" spans="1:15" x14ac:dyDescent="0.25">
      <c r="A16" s="1">
        <v>13</v>
      </c>
      <c r="B16" s="36">
        <v>1857</v>
      </c>
      <c r="C16" s="3" t="s">
        <v>31</v>
      </c>
      <c r="D16" s="35">
        <v>21078</v>
      </c>
      <c r="F16" s="3">
        <v>1</v>
      </c>
      <c r="J16" s="38">
        <f t="shared" si="0"/>
        <v>2298</v>
      </c>
    </row>
    <row r="17" spans="1:10" x14ac:dyDescent="0.25">
      <c r="A17" s="1">
        <v>14</v>
      </c>
      <c r="B17" s="3">
        <v>1858</v>
      </c>
      <c r="C17" s="3" t="s">
        <v>31</v>
      </c>
      <c r="D17" s="35">
        <v>21443</v>
      </c>
      <c r="E17" s="3">
        <v>1</v>
      </c>
      <c r="J17" s="38">
        <f t="shared" si="0"/>
        <v>2663</v>
      </c>
    </row>
    <row r="18" spans="1:10" x14ac:dyDescent="0.25">
      <c r="A18" s="1">
        <v>15</v>
      </c>
      <c r="B18" s="36">
        <v>1859</v>
      </c>
      <c r="C18" s="3" t="s">
        <v>31</v>
      </c>
      <c r="D18" s="35">
        <v>21808</v>
      </c>
      <c r="E18" s="3">
        <v>1</v>
      </c>
      <c r="J18" s="38">
        <f t="shared" si="0"/>
        <v>3028</v>
      </c>
    </row>
    <row r="19" spans="1:10" x14ac:dyDescent="0.25">
      <c r="A19" s="1">
        <v>16</v>
      </c>
      <c r="B19" s="36">
        <v>1859</v>
      </c>
      <c r="C19" s="3" t="s">
        <v>33</v>
      </c>
      <c r="D19" s="35">
        <v>21838</v>
      </c>
      <c r="E19" s="3">
        <v>1</v>
      </c>
      <c r="J19" s="38">
        <f t="shared" si="0"/>
        <v>3058</v>
      </c>
    </row>
    <row r="20" spans="1:10" x14ac:dyDescent="0.25">
      <c r="A20" s="1">
        <v>17</v>
      </c>
      <c r="B20" s="3">
        <v>1860</v>
      </c>
      <c r="C20" s="3" t="s">
        <v>26</v>
      </c>
      <c r="D20" s="35">
        <v>22143</v>
      </c>
      <c r="G20" s="3">
        <v>1</v>
      </c>
      <c r="J20" s="38">
        <f t="shared" si="0"/>
        <v>3363</v>
      </c>
    </row>
    <row r="21" spans="1:10" x14ac:dyDescent="0.25">
      <c r="A21" s="1">
        <v>18</v>
      </c>
      <c r="B21" s="3">
        <v>1860</v>
      </c>
      <c r="C21" s="3" t="s">
        <v>31</v>
      </c>
      <c r="D21" s="35">
        <v>22174</v>
      </c>
      <c r="F21" s="3">
        <v>1</v>
      </c>
      <c r="J21" s="38">
        <f t="shared" si="0"/>
        <v>3394</v>
      </c>
    </row>
    <row r="22" spans="1:10" x14ac:dyDescent="0.25">
      <c r="A22" s="1">
        <v>19</v>
      </c>
      <c r="B22" s="3">
        <v>1860</v>
      </c>
      <c r="C22" s="3" t="s">
        <v>33</v>
      </c>
      <c r="D22" s="35">
        <v>22204</v>
      </c>
      <c r="F22" s="3">
        <v>1</v>
      </c>
      <c r="J22" s="38">
        <f t="shared" si="0"/>
        <v>3424</v>
      </c>
    </row>
    <row r="23" spans="1:10" x14ac:dyDescent="0.25">
      <c r="A23" s="1">
        <v>20</v>
      </c>
      <c r="B23" s="36">
        <v>1861</v>
      </c>
      <c r="C23" s="3" t="s">
        <v>26</v>
      </c>
      <c r="D23" s="35">
        <v>22508</v>
      </c>
      <c r="E23" s="3">
        <v>1</v>
      </c>
      <c r="J23" s="38">
        <f t="shared" si="0"/>
        <v>3728</v>
      </c>
    </row>
    <row r="24" spans="1:10" x14ac:dyDescent="0.25">
      <c r="A24" s="1">
        <v>21</v>
      </c>
      <c r="B24" s="36">
        <v>1861</v>
      </c>
      <c r="C24" s="3" t="s">
        <v>31</v>
      </c>
      <c r="D24" s="35">
        <v>22539</v>
      </c>
      <c r="E24" s="3">
        <v>1</v>
      </c>
      <c r="J24" s="38">
        <f t="shared" si="0"/>
        <v>3759</v>
      </c>
    </row>
    <row r="25" spans="1:10" x14ac:dyDescent="0.25">
      <c r="A25" s="1">
        <v>22</v>
      </c>
      <c r="B25" s="36">
        <v>1861</v>
      </c>
      <c r="C25" s="3" t="s">
        <v>61</v>
      </c>
      <c r="D25" s="35">
        <v>22600</v>
      </c>
      <c r="E25" s="3">
        <v>1</v>
      </c>
      <c r="J25" s="38">
        <f t="shared" si="0"/>
        <v>3820</v>
      </c>
    </row>
    <row r="26" spans="1:10" x14ac:dyDescent="0.25">
      <c r="A26" s="1">
        <v>23</v>
      </c>
      <c r="B26" s="3">
        <v>1865</v>
      </c>
      <c r="C26" s="3" t="s">
        <v>31</v>
      </c>
      <c r="D26" s="35">
        <v>24000</v>
      </c>
      <c r="F26" s="3">
        <v>1</v>
      </c>
      <c r="J26" s="38">
        <f t="shared" si="0"/>
        <v>5220</v>
      </c>
    </row>
    <row r="27" spans="1:10" x14ac:dyDescent="0.25">
      <c r="A27" s="1">
        <v>24</v>
      </c>
      <c r="B27" s="3">
        <v>1865</v>
      </c>
      <c r="C27" s="3" t="s">
        <v>33</v>
      </c>
      <c r="D27" s="35">
        <v>24030</v>
      </c>
      <c r="F27" s="3">
        <v>1</v>
      </c>
      <c r="J27" s="38">
        <f t="shared" si="0"/>
        <v>5250</v>
      </c>
    </row>
    <row r="28" spans="1:10" x14ac:dyDescent="0.25">
      <c r="A28" s="1">
        <v>25</v>
      </c>
      <c r="B28" s="36">
        <v>1866</v>
      </c>
      <c r="C28" s="3" t="s">
        <v>67</v>
      </c>
      <c r="D28" s="35">
        <v>24303</v>
      </c>
      <c r="F28" s="3">
        <v>1</v>
      </c>
      <c r="J28" s="38">
        <f t="shared" si="0"/>
        <v>5523</v>
      </c>
    </row>
    <row r="29" spans="1:10" x14ac:dyDescent="0.25">
      <c r="A29" s="1">
        <v>26</v>
      </c>
      <c r="B29" s="3">
        <v>1867</v>
      </c>
      <c r="C29" s="3" t="s">
        <v>23</v>
      </c>
      <c r="D29" s="35">
        <v>24638</v>
      </c>
      <c r="E29" s="3">
        <v>1</v>
      </c>
      <c r="J29" s="38">
        <f t="shared" si="0"/>
        <v>5858</v>
      </c>
    </row>
    <row r="30" spans="1:10" x14ac:dyDescent="0.25">
      <c r="A30" s="1">
        <v>27</v>
      </c>
      <c r="B30" s="3">
        <v>1867</v>
      </c>
      <c r="C30" s="3" t="s">
        <v>33</v>
      </c>
      <c r="D30" s="35">
        <v>24760</v>
      </c>
      <c r="F30" s="3">
        <v>1</v>
      </c>
      <c r="J30" s="38">
        <f t="shared" si="0"/>
        <v>5980</v>
      </c>
    </row>
    <row r="31" spans="1:10" x14ac:dyDescent="0.25">
      <c r="A31" s="1">
        <v>28</v>
      </c>
      <c r="B31" s="36">
        <v>1869</v>
      </c>
      <c r="C31" s="3" t="s">
        <v>26</v>
      </c>
      <c r="D31" s="35">
        <v>25430</v>
      </c>
      <c r="F31" s="3">
        <v>1</v>
      </c>
      <c r="J31" s="38">
        <f t="shared" si="0"/>
        <v>6650</v>
      </c>
    </row>
    <row r="32" spans="1:10" x14ac:dyDescent="0.25">
      <c r="A32" s="1">
        <v>29</v>
      </c>
      <c r="B32" s="36">
        <v>1869</v>
      </c>
      <c r="C32" s="3" t="s">
        <v>31</v>
      </c>
      <c r="D32" s="35">
        <v>25456</v>
      </c>
      <c r="E32" s="3">
        <v>1</v>
      </c>
      <c r="J32" s="38">
        <f t="shared" si="0"/>
        <v>6676</v>
      </c>
    </row>
    <row r="33" spans="1:10" x14ac:dyDescent="0.25">
      <c r="A33" s="1">
        <v>30</v>
      </c>
      <c r="B33" s="36">
        <v>1869</v>
      </c>
      <c r="C33" s="3" t="s">
        <v>31</v>
      </c>
      <c r="D33" s="35">
        <v>25466</v>
      </c>
      <c r="G33" s="3">
        <v>1</v>
      </c>
      <c r="J33" s="38">
        <f t="shared" si="0"/>
        <v>6686</v>
      </c>
    </row>
    <row r="34" spans="1:10" x14ac:dyDescent="0.25">
      <c r="A34" s="1">
        <v>31</v>
      </c>
      <c r="B34" s="36">
        <v>1869</v>
      </c>
      <c r="C34" s="3" t="s">
        <v>33</v>
      </c>
      <c r="D34" s="35">
        <v>25491</v>
      </c>
      <c r="F34" s="3">
        <v>1</v>
      </c>
      <c r="J34" s="38">
        <f t="shared" si="0"/>
        <v>6711</v>
      </c>
    </row>
    <row r="35" spans="1:10" x14ac:dyDescent="0.25">
      <c r="A35" s="1">
        <v>32</v>
      </c>
      <c r="B35" s="3">
        <v>1870</v>
      </c>
      <c r="C35" s="3" t="s">
        <v>67</v>
      </c>
      <c r="D35" s="35">
        <v>25764</v>
      </c>
      <c r="E35" s="3">
        <v>1</v>
      </c>
      <c r="J35" s="38">
        <f t="shared" si="0"/>
        <v>6984</v>
      </c>
    </row>
    <row r="36" spans="1:10" x14ac:dyDescent="0.25">
      <c r="A36" s="1">
        <v>33</v>
      </c>
      <c r="B36" s="3">
        <v>1870</v>
      </c>
      <c r="C36" s="3" t="s">
        <v>33</v>
      </c>
      <c r="D36" s="35">
        <v>25851</v>
      </c>
      <c r="E36" s="3">
        <v>1</v>
      </c>
      <c r="J36" s="38">
        <f t="shared" si="0"/>
        <v>7071</v>
      </c>
    </row>
    <row r="37" spans="1:10" x14ac:dyDescent="0.25">
      <c r="A37" s="1">
        <v>34</v>
      </c>
      <c r="B37" s="3">
        <v>1870</v>
      </c>
      <c r="C37" s="3" t="s">
        <v>33</v>
      </c>
      <c r="D37" s="35">
        <v>25861</v>
      </c>
      <c r="E37" s="3">
        <v>1</v>
      </c>
      <c r="J37" s="38">
        <f t="shared" si="0"/>
        <v>7081</v>
      </c>
    </row>
    <row r="38" spans="1:10" x14ac:dyDescent="0.25">
      <c r="A38" s="1">
        <v>35</v>
      </c>
      <c r="B38" s="36">
        <v>1871</v>
      </c>
      <c r="C38" s="3" t="s">
        <v>26</v>
      </c>
      <c r="D38" s="35">
        <v>26155</v>
      </c>
      <c r="G38" s="3">
        <v>1</v>
      </c>
      <c r="J38" s="38">
        <f t="shared" si="0"/>
        <v>7375</v>
      </c>
    </row>
    <row r="39" spans="1:10" x14ac:dyDescent="0.25">
      <c r="A39" s="1">
        <v>36</v>
      </c>
      <c r="B39" s="36">
        <v>1871</v>
      </c>
      <c r="C39" s="3" t="s">
        <v>26</v>
      </c>
      <c r="D39" s="35">
        <v>26165</v>
      </c>
      <c r="F39" s="3">
        <v>1</v>
      </c>
      <c r="J39" s="38">
        <f t="shared" si="0"/>
        <v>7385</v>
      </c>
    </row>
    <row r="40" spans="1:10" x14ac:dyDescent="0.25">
      <c r="A40" s="1">
        <v>37</v>
      </c>
      <c r="B40" s="36">
        <v>1871</v>
      </c>
      <c r="C40" s="3" t="s">
        <v>31</v>
      </c>
      <c r="D40" s="35">
        <v>26191</v>
      </c>
      <c r="E40" s="3">
        <v>1</v>
      </c>
      <c r="J40" s="38">
        <f t="shared" si="0"/>
        <v>7411</v>
      </c>
    </row>
    <row r="41" spans="1:10" x14ac:dyDescent="0.25">
      <c r="A41" s="1">
        <v>38</v>
      </c>
      <c r="B41" s="3">
        <v>1873</v>
      </c>
      <c r="C41" s="3" t="s">
        <v>31</v>
      </c>
      <c r="D41" s="35">
        <v>26922</v>
      </c>
      <c r="E41" s="3">
        <v>1</v>
      </c>
      <c r="J41" s="38">
        <f t="shared" si="0"/>
        <v>8142</v>
      </c>
    </row>
    <row r="42" spans="1:10" x14ac:dyDescent="0.25">
      <c r="A42" s="1">
        <v>39</v>
      </c>
      <c r="B42" s="3">
        <v>1873</v>
      </c>
      <c r="C42" s="3" t="s">
        <v>33</v>
      </c>
      <c r="D42" s="35">
        <v>26952</v>
      </c>
      <c r="G42" s="3">
        <v>1</v>
      </c>
      <c r="J42" s="38">
        <f t="shared" si="0"/>
        <v>8172</v>
      </c>
    </row>
    <row r="43" spans="1:10" x14ac:dyDescent="0.25">
      <c r="A43" s="1">
        <v>40</v>
      </c>
      <c r="B43" s="36">
        <v>1874</v>
      </c>
      <c r="C43" s="3" t="s">
        <v>31</v>
      </c>
      <c r="D43" s="35">
        <v>27287</v>
      </c>
      <c r="E43" s="3">
        <v>1</v>
      </c>
      <c r="J43" s="38">
        <f t="shared" si="0"/>
        <v>8507</v>
      </c>
    </row>
    <row r="44" spans="1:10" x14ac:dyDescent="0.25">
      <c r="A44" s="1">
        <v>41</v>
      </c>
      <c r="B44" s="3">
        <v>1875</v>
      </c>
      <c r="C44" s="3" t="s">
        <v>31</v>
      </c>
      <c r="D44" s="35">
        <v>27652</v>
      </c>
      <c r="G44" s="3">
        <v>1</v>
      </c>
      <c r="J44" s="38">
        <f t="shared" si="0"/>
        <v>8872</v>
      </c>
    </row>
    <row r="45" spans="1:10" x14ac:dyDescent="0.25">
      <c r="A45" s="1">
        <v>42</v>
      </c>
      <c r="B45" s="36">
        <v>1876</v>
      </c>
      <c r="C45" s="3" t="s">
        <v>31</v>
      </c>
      <c r="D45" s="35">
        <v>28018</v>
      </c>
      <c r="E45" s="3">
        <v>1</v>
      </c>
      <c r="J45" s="38">
        <f t="shared" si="0"/>
        <v>9238</v>
      </c>
    </row>
    <row r="46" spans="1:10" x14ac:dyDescent="0.25">
      <c r="A46" s="1">
        <v>43</v>
      </c>
      <c r="B46" s="36">
        <v>1876</v>
      </c>
      <c r="C46" s="3" t="s">
        <v>33</v>
      </c>
      <c r="D46" s="35">
        <v>28048</v>
      </c>
      <c r="F46" s="3">
        <v>1</v>
      </c>
      <c r="J46" s="38">
        <f t="shared" si="0"/>
        <v>9268</v>
      </c>
    </row>
    <row r="47" spans="1:10" x14ac:dyDescent="0.25">
      <c r="A47" s="1">
        <v>44</v>
      </c>
      <c r="B47" s="3">
        <v>1877</v>
      </c>
      <c r="C47" s="3" t="s">
        <v>31</v>
      </c>
      <c r="D47" s="35">
        <v>28383</v>
      </c>
      <c r="E47" s="3">
        <v>1</v>
      </c>
      <c r="J47" s="38">
        <f t="shared" si="0"/>
        <v>9603</v>
      </c>
    </row>
    <row r="48" spans="1:10" x14ac:dyDescent="0.25">
      <c r="A48" s="1">
        <v>45</v>
      </c>
      <c r="B48" s="3">
        <v>1877</v>
      </c>
      <c r="C48" s="3" t="s">
        <v>33</v>
      </c>
      <c r="D48" s="35">
        <v>28413</v>
      </c>
      <c r="G48" s="3">
        <v>1</v>
      </c>
      <c r="J48" s="38">
        <f t="shared" si="0"/>
        <v>9633</v>
      </c>
    </row>
    <row r="49" spans="1:10" x14ac:dyDescent="0.25">
      <c r="A49" s="1">
        <v>46</v>
      </c>
      <c r="B49" s="36">
        <v>1878</v>
      </c>
      <c r="C49" s="3" t="s">
        <v>31</v>
      </c>
      <c r="D49" s="35">
        <v>28748</v>
      </c>
      <c r="F49" s="3">
        <v>1</v>
      </c>
      <c r="J49" s="38">
        <f t="shared" si="0"/>
        <v>9968</v>
      </c>
    </row>
    <row r="50" spans="1:10" x14ac:dyDescent="0.25">
      <c r="A50" s="1">
        <v>47</v>
      </c>
      <c r="B50" s="36">
        <v>1878</v>
      </c>
      <c r="C50" s="3" t="s">
        <v>33</v>
      </c>
      <c r="D50" s="35">
        <v>28778</v>
      </c>
      <c r="F50" s="3">
        <v>1</v>
      </c>
      <c r="J50" s="38">
        <f t="shared" si="0"/>
        <v>9998</v>
      </c>
    </row>
    <row r="51" spans="1:10" x14ac:dyDescent="0.25">
      <c r="A51" s="1">
        <v>48</v>
      </c>
      <c r="B51" s="3">
        <v>1879</v>
      </c>
      <c r="C51" s="3" t="s">
        <v>26</v>
      </c>
      <c r="D51" s="35">
        <v>29077</v>
      </c>
      <c r="G51" s="3">
        <v>1</v>
      </c>
      <c r="J51" s="38">
        <f t="shared" si="0"/>
        <v>10297</v>
      </c>
    </row>
    <row r="52" spans="1:10" x14ac:dyDescent="0.25">
      <c r="A52" s="1">
        <v>49</v>
      </c>
      <c r="B52" s="3">
        <v>1879</v>
      </c>
      <c r="C52" s="3" t="s">
        <v>26</v>
      </c>
      <c r="D52" s="35">
        <v>29087</v>
      </c>
      <c r="F52" s="3">
        <v>1</v>
      </c>
      <c r="J52" s="38">
        <f t="shared" si="0"/>
        <v>10307</v>
      </c>
    </row>
    <row r="53" spans="1:10" x14ac:dyDescent="0.25">
      <c r="A53" s="1">
        <v>50</v>
      </c>
      <c r="B53" s="3">
        <v>1879</v>
      </c>
      <c r="C53" s="3" t="s">
        <v>31</v>
      </c>
      <c r="D53" s="35">
        <v>29113</v>
      </c>
      <c r="G53" s="3">
        <v>1</v>
      </c>
      <c r="J53" s="38">
        <f t="shared" si="0"/>
        <v>10333</v>
      </c>
    </row>
    <row r="54" spans="1:10" x14ac:dyDescent="0.25">
      <c r="A54" s="1">
        <v>51</v>
      </c>
      <c r="B54" s="36">
        <v>1880</v>
      </c>
      <c r="C54" s="3" t="s">
        <v>26</v>
      </c>
      <c r="D54" s="35">
        <v>29443</v>
      </c>
      <c r="G54" s="3">
        <v>1</v>
      </c>
      <c r="J54" s="38">
        <f t="shared" si="0"/>
        <v>10663</v>
      </c>
    </row>
    <row r="55" spans="1:10" x14ac:dyDescent="0.25">
      <c r="A55" s="1">
        <v>52</v>
      </c>
      <c r="B55" s="36">
        <v>1880</v>
      </c>
      <c r="C55" s="3" t="s">
        <v>26</v>
      </c>
      <c r="D55" s="35">
        <v>29453</v>
      </c>
      <c r="F55" s="3">
        <v>1</v>
      </c>
      <c r="J55" s="38">
        <f t="shared" si="0"/>
        <v>10673</v>
      </c>
    </row>
    <row r="56" spans="1:10" x14ac:dyDescent="0.25">
      <c r="A56" s="1">
        <v>53</v>
      </c>
      <c r="B56" s="36">
        <v>1880</v>
      </c>
      <c r="C56" s="3" t="s">
        <v>31</v>
      </c>
      <c r="D56" s="35">
        <v>29479</v>
      </c>
      <c r="E56" s="3">
        <v>1</v>
      </c>
      <c r="J56" s="38">
        <f t="shared" si="0"/>
        <v>10699</v>
      </c>
    </row>
    <row r="57" spans="1:10" x14ac:dyDescent="0.25">
      <c r="A57" s="1">
        <v>54</v>
      </c>
      <c r="B57" s="36">
        <v>1880</v>
      </c>
      <c r="C57" s="3" t="s">
        <v>33</v>
      </c>
      <c r="D57" s="35">
        <v>29509</v>
      </c>
      <c r="E57" s="3">
        <v>1</v>
      </c>
      <c r="J57" s="38">
        <f t="shared" si="0"/>
        <v>10729</v>
      </c>
    </row>
    <row r="58" spans="1:10" x14ac:dyDescent="0.25">
      <c r="A58" s="1">
        <v>55</v>
      </c>
      <c r="B58" s="3">
        <v>1881</v>
      </c>
      <c r="C58" s="3" t="s">
        <v>26</v>
      </c>
      <c r="D58" s="35">
        <v>29813</v>
      </c>
      <c r="F58" s="3">
        <v>1</v>
      </c>
      <c r="J58" s="38">
        <f t="shared" si="0"/>
        <v>11033</v>
      </c>
    </row>
    <row r="59" spans="1:10" x14ac:dyDescent="0.25">
      <c r="A59" s="1">
        <v>56</v>
      </c>
      <c r="B59" s="3">
        <v>1881</v>
      </c>
      <c r="C59" s="3" t="s">
        <v>31</v>
      </c>
      <c r="D59" s="35">
        <v>29844</v>
      </c>
      <c r="F59" s="3">
        <v>1</v>
      </c>
      <c r="J59" s="38">
        <f t="shared" si="0"/>
        <v>11064</v>
      </c>
    </row>
    <row r="60" spans="1:10" x14ac:dyDescent="0.25">
      <c r="A60" s="1">
        <v>57</v>
      </c>
      <c r="B60" s="36">
        <v>1882</v>
      </c>
      <c r="C60" s="3" t="s">
        <v>31</v>
      </c>
      <c r="D60" s="35">
        <v>30209</v>
      </c>
      <c r="G60" s="3">
        <v>1</v>
      </c>
      <c r="J60" s="38">
        <f t="shared" si="0"/>
        <v>11429</v>
      </c>
    </row>
    <row r="61" spans="1:10" x14ac:dyDescent="0.25">
      <c r="A61" s="1">
        <v>58</v>
      </c>
      <c r="B61" s="36">
        <v>1882</v>
      </c>
      <c r="C61" s="3" t="s">
        <v>33</v>
      </c>
      <c r="D61" s="35">
        <v>30239</v>
      </c>
      <c r="E61" s="3">
        <v>1</v>
      </c>
      <c r="J61" s="38">
        <f t="shared" si="0"/>
        <v>11459</v>
      </c>
    </row>
    <row r="62" spans="1:10" x14ac:dyDescent="0.25">
      <c r="A62" s="1">
        <v>59</v>
      </c>
      <c r="B62" s="3">
        <v>1883</v>
      </c>
      <c r="C62" s="3" t="s">
        <v>31</v>
      </c>
      <c r="D62" s="35">
        <v>30574</v>
      </c>
      <c r="F62" s="3">
        <v>1</v>
      </c>
      <c r="J62" s="38">
        <f t="shared" si="0"/>
        <v>11794</v>
      </c>
    </row>
    <row r="63" spans="1:10" x14ac:dyDescent="0.25">
      <c r="A63" s="1">
        <v>60</v>
      </c>
      <c r="B63" s="36">
        <v>1885</v>
      </c>
      <c r="C63" s="3" t="s">
        <v>26</v>
      </c>
      <c r="D63" s="35">
        <v>31274</v>
      </c>
      <c r="F63" s="3">
        <v>1</v>
      </c>
      <c r="J63" s="38">
        <f t="shared" si="0"/>
        <v>12494</v>
      </c>
    </row>
    <row r="64" spans="1:10" x14ac:dyDescent="0.25">
      <c r="A64" s="1">
        <v>61</v>
      </c>
      <c r="B64" s="3">
        <v>1886</v>
      </c>
      <c r="C64" s="3" t="s">
        <v>23</v>
      </c>
      <c r="D64" s="35">
        <v>31570</v>
      </c>
      <c r="F64" s="3">
        <v>1</v>
      </c>
      <c r="J64" s="38">
        <f t="shared" si="0"/>
        <v>12790</v>
      </c>
    </row>
    <row r="65" spans="1:10" x14ac:dyDescent="0.25">
      <c r="A65" s="1">
        <v>62</v>
      </c>
      <c r="B65" s="3">
        <v>1886</v>
      </c>
      <c r="C65" s="3" t="s">
        <v>23</v>
      </c>
      <c r="D65" s="35">
        <v>31578</v>
      </c>
      <c r="F65" s="3">
        <v>1</v>
      </c>
      <c r="J65" s="38">
        <f t="shared" si="0"/>
        <v>12798</v>
      </c>
    </row>
    <row r="66" spans="1:10" x14ac:dyDescent="0.25">
      <c r="A66" s="1">
        <v>63</v>
      </c>
      <c r="B66" s="3">
        <v>1886</v>
      </c>
      <c r="C66" s="3" t="s">
        <v>23</v>
      </c>
      <c r="D66" s="35">
        <v>31585</v>
      </c>
      <c r="F66" s="3">
        <v>1</v>
      </c>
      <c r="J66" s="38">
        <f t="shared" si="0"/>
        <v>12805</v>
      </c>
    </row>
    <row r="67" spans="1:10" x14ac:dyDescent="0.25">
      <c r="A67" s="1">
        <v>64</v>
      </c>
      <c r="B67" s="3">
        <v>1886</v>
      </c>
      <c r="C67" s="3" t="s">
        <v>67</v>
      </c>
      <c r="D67" s="35">
        <v>31608</v>
      </c>
      <c r="E67" s="3">
        <v>1</v>
      </c>
      <c r="J67" s="38">
        <f t="shared" si="0"/>
        <v>12828</v>
      </c>
    </row>
    <row r="68" spans="1:10" x14ac:dyDescent="0.25">
      <c r="A68" s="1">
        <v>65</v>
      </c>
      <c r="B68" s="3">
        <v>1886</v>
      </c>
      <c r="C68" s="3" t="s">
        <v>26</v>
      </c>
      <c r="D68" s="35">
        <v>31639</v>
      </c>
      <c r="H68" s="3">
        <v>1</v>
      </c>
      <c r="J68" s="38">
        <f t="shared" ref="J68:J131" si="1">D68-$K$3</f>
        <v>12859</v>
      </c>
    </row>
    <row r="69" spans="1:10" x14ac:dyDescent="0.25">
      <c r="A69" s="1">
        <v>66</v>
      </c>
      <c r="B69" s="3">
        <v>1886</v>
      </c>
      <c r="C69" s="3" t="s">
        <v>31</v>
      </c>
      <c r="D69" s="35">
        <v>31670</v>
      </c>
      <c r="E69" s="3">
        <v>1</v>
      </c>
      <c r="J69" s="38">
        <f t="shared" si="1"/>
        <v>12890</v>
      </c>
    </row>
    <row r="70" spans="1:10" x14ac:dyDescent="0.25">
      <c r="A70" s="1">
        <v>67</v>
      </c>
      <c r="B70" s="3">
        <v>1886</v>
      </c>
      <c r="C70" s="3" t="s">
        <v>33</v>
      </c>
      <c r="D70" s="35">
        <v>31700</v>
      </c>
      <c r="G70" s="3">
        <v>1</v>
      </c>
      <c r="J70" s="38">
        <f t="shared" si="1"/>
        <v>12920</v>
      </c>
    </row>
    <row r="71" spans="1:10" x14ac:dyDescent="0.25">
      <c r="A71" s="1">
        <v>68</v>
      </c>
      <c r="B71" s="36">
        <v>1887</v>
      </c>
      <c r="C71" s="3" t="s">
        <v>67</v>
      </c>
      <c r="D71" s="35">
        <v>31973</v>
      </c>
      <c r="E71" s="3">
        <v>1</v>
      </c>
      <c r="J71" s="38">
        <f t="shared" si="1"/>
        <v>13193</v>
      </c>
    </row>
    <row r="72" spans="1:10" x14ac:dyDescent="0.25">
      <c r="A72" s="1">
        <v>69</v>
      </c>
      <c r="B72" s="36">
        <v>1887</v>
      </c>
      <c r="C72" s="3" t="s">
        <v>26</v>
      </c>
      <c r="D72" s="35">
        <v>32004</v>
      </c>
      <c r="E72" s="3">
        <v>1</v>
      </c>
      <c r="J72" s="38">
        <f t="shared" si="1"/>
        <v>13224</v>
      </c>
    </row>
    <row r="73" spans="1:10" x14ac:dyDescent="0.25">
      <c r="A73" s="1">
        <v>70</v>
      </c>
      <c r="B73" s="36">
        <v>1887</v>
      </c>
      <c r="C73" s="3" t="s">
        <v>31</v>
      </c>
      <c r="D73" s="35">
        <v>32035</v>
      </c>
      <c r="E73" s="3">
        <v>1</v>
      </c>
      <c r="J73" s="38">
        <f t="shared" si="1"/>
        <v>13255</v>
      </c>
    </row>
    <row r="74" spans="1:10" x14ac:dyDescent="0.25">
      <c r="A74" s="1">
        <v>71</v>
      </c>
      <c r="B74" s="36">
        <v>1887</v>
      </c>
      <c r="C74" s="3" t="s">
        <v>33</v>
      </c>
      <c r="D74" s="35">
        <v>32065</v>
      </c>
      <c r="E74" s="3">
        <v>1</v>
      </c>
      <c r="J74" s="38">
        <f t="shared" si="1"/>
        <v>13285</v>
      </c>
    </row>
    <row r="75" spans="1:10" x14ac:dyDescent="0.25">
      <c r="A75" s="1">
        <v>72</v>
      </c>
      <c r="B75" s="3">
        <v>1888</v>
      </c>
      <c r="C75" s="3" t="s">
        <v>23</v>
      </c>
      <c r="D75" s="35">
        <v>32309</v>
      </c>
      <c r="E75" s="3">
        <v>1</v>
      </c>
      <c r="J75" s="38">
        <f t="shared" si="1"/>
        <v>13529</v>
      </c>
    </row>
    <row r="76" spans="1:10" x14ac:dyDescent="0.25">
      <c r="A76" s="1">
        <v>73</v>
      </c>
      <c r="B76" s="3">
        <v>1888</v>
      </c>
      <c r="C76" s="3" t="s">
        <v>26</v>
      </c>
      <c r="D76" s="35">
        <v>32370</v>
      </c>
      <c r="G76" s="3">
        <v>1</v>
      </c>
      <c r="J76" s="38">
        <f t="shared" si="1"/>
        <v>13590</v>
      </c>
    </row>
    <row r="77" spans="1:10" x14ac:dyDescent="0.25">
      <c r="A77" s="1">
        <v>74</v>
      </c>
      <c r="B77" s="3">
        <v>1888</v>
      </c>
      <c r="C77" s="3" t="s">
        <v>33</v>
      </c>
      <c r="D77" s="35">
        <v>32431</v>
      </c>
      <c r="F77" s="3">
        <v>1</v>
      </c>
      <c r="J77" s="38">
        <f t="shared" si="1"/>
        <v>13651</v>
      </c>
    </row>
    <row r="78" spans="1:10" x14ac:dyDescent="0.25">
      <c r="A78" s="1">
        <v>75</v>
      </c>
      <c r="B78" s="36">
        <v>1889</v>
      </c>
      <c r="C78" s="3" t="s">
        <v>31</v>
      </c>
      <c r="D78" s="35">
        <v>32766</v>
      </c>
      <c r="E78" s="3">
        <v>1</v>
      </c>
      <c r="J78" s="38">
        <f t="shared" si="1"/>
        <v>13986</v>
      </c>
    </row>
    <row r="79" spans="1:10" x14ac:dyDescent="0.25">
      <c r="A79" s="1">
        <v>76</v>
      </c>
      <c r="B79" s="3">
        <v>1891</v>
      </c>
      <c r="C79" s="3" t="s">
        <v>67</v>
      </c>
      <c r="D79" s="35">
        <v>33434</v>
      </c>
      <c r="E79" s="3">
        <v>1</v>
      </c>
      <c r="J79" s="38">
        <f t="shared" si="1"/>
        <v>14654</v>
      </c>
    </row>
    <row r="80" spans="1:10" x14ac:dyDescent="0.25">
      <c r="A80" s="1">
        <v>77</v>
      </c>
      <c r="B80" s="3">
        <v>1891</v>
      </c>
      <c r="C80" s="3" t="s">
        <v>26</v>
      </c>
      <c r="D80" s="35">
        <v>33465</v>
      </c>
      <c r="E80" s="3">
        <v>1</v>
      </c>
      <c r="J80" s="38">
        <f t="shared" si="1"/>
        <v>14685</v>
      </c>
    </row>
    <row r="81" spans="1:10" x14ac:dyDescent="0.25">
      <c r="A81" s="1">
        <v>78</v>
      </c>
      <c r="B81" s="36">
        <v>1893</v>
      </c>
      <c r="C81" s="3" t="s">
        <v>26</v>
      </c>
      <c r="D81" s="35">
        <v>34191</v>
      </c>
      <c r="E81" s="3">
        <v>1</v>
      </c>
      <c r="J81" s="38">
        <f t="shared" si="1"/>
        <v>15411</v>
      </c>
    </row>
    <row r="82" spans="1:10" x14ac:dyDescent="0.25">
      <c r="A82" s="1">
        <v>79</v>
      </c>
      <c r="B82" s="36">
        <v>1893</v>
      </c>
      <c r="C82" s="3" t="s">
        <v>26</v>
      </c>
      <c r="D82" s="35">
        <v>34201</v>
      </c>
      <c r="G82" s="3">
        <v>1</v>
      </c>
      <c r="J82" s="38">
        <f t="shared" si="1"/>
        <v>15421</v>
      </c>
    </row>
    <row r="83" spans="1:10" x14ac:dyDescent="0.25">
      <c r="A83" s="1">
        <v>80</v>
      </c>
      <c r="B83" s="36">
        <v>1893</v>
      </c>
      <c r="C83" s="3" t="s">
        <v>31</v>
      </c>
      <c r="D83" s="35">
        <v>34227</v>
      </c>
      <c r="F83" s="3">
        <v>1</v>
      </c>
      <c r="J83" s="38">
        <f t="shared" si="1"/>
        <v>15447</v>
      </c>
    </row>
    <row r="84" spans="1:10" x14ac:dyDescent="0.25">
      <c r="A84" s="1">
        <v>81</v>
      </c>
      <c r="B84" s="36">
        <v>1893</v>
      </c>
      <c r="C84" s="3" t="s">
        <v>33</v>
      </c>
      <c r="D84" s="35">
        <v>34252</v>
      </c>
      <c r="H84" s="3">
        <v>1</v>
      </c>
      <c r="J84" s="38">
        <f t="shared" si="1"/>
        <v>15472</v>
      </c>
    </row>
    <row r="85" spans="1:10" x14ac:dyDescent="0.25">
      <c r="A85" s="1">
        <v>82</v>
      </c>
      <c r="B85" s="36">
        <v>1893</v>
      </c>
      <c r="C85" s="3" t="s">
        <v>33</v>
      </c>
      <c r="D85" s="35">
        <v>34262</v>
      </c>
      <c r="G85" s="3">
        <v>1</v>
      </c>
      <c r="J85" s="38">
        <f t="shared" si="1"/>
        <v>15482</v>
      </c>
    </row>
    <row r="86" spans="1:10" x14ac:dyDescent="0.25">
      <c r="A86" s="1">
        <v>83</v>
      </c>
      <c r="B86" s="3">
        <v>1894</v>
      </c>
      <c r="C86" s="3" t="s">
        <v>31</v>
      </c>
      <c r="D86" s="35">
        <v>34592</v>
      </c>
      <c r="F86" s="3">
        <v>1</v>
      </c>
      <c r="J86" s="38">
        <f t="shared" si="1"/>
        <v>15812</v>
      </c>
    </row>
    <row r="87" spans="1:10" x14ac:dyDescent="0.25">
      <c r="A87" s="1">
        <v>84</v>
      </c>
      <c r="B87" s="3">
        <v>1894</v>
      </c>
      <c r="C87" s="3" t="s">
        <v>33</v>
      </c>
      <c r="D87" s="35">
        <v>34622</v>
      </c>
      <c r="G87" s="3">
        <v>1</v>
      </c>
      <c r="J87" s="38">
        <f t="shared" si="1"/>
        <v>15842</v>
      </c>
    </row>
    <row r="88" spans="1:10" x14ac:dyDescent="0.25">
      <c r="A88" s="1">
        <v>85</v>
      </c>
      <c r="B88" s="36">
        <v>1895</v>
      </c>
      <c r="C88" s="3" t="s">
        <v>26</v>
      </c>
      <c r="D88" s="35">
        <v>34926</v>
      </c>
      <c r="E88" s="3">
        <v>1</v>
      </c>
      <c r="J88" s="38">
        <f t="shared" si="1"/>
        <v>16146</v>
      </c>
    </row>
    <row r="89" spans="1:10" x14ac:dyDescent="0.25">
      <c r="A89" s="1">
        <v>86</v>
      </c>
      <c r="B89" s="3">
        <v>1896</v>
      </c>
      <c r="C89" s="3" t="s">
        <v>67</v>
      </c>
      <c r="D89" s="35">
        <v>35261</v>
      </c>
      <c r="F89" s="3">
        <v>1</v>
      </c>
      <c r="J89" s="38">
        <f t="shared" si="1"/>
        <v>16481</v>
      </c>
    </row>
    <row r="90" spans="1:10" x14ac:dyDescent="0.25">
      <c r="A90" s="1">
        <v>87</v>
      </c>
      <c r="B90" s="3">
        <v>1896</v>
      </c>
      <c r="C90" s="3" t="s">
        <v>31</v>
      </c>
      <c r="D90" s="35">
        <v>35318</v>
      </c>
      <c r="E90" s="3">
        <v>1</v>
      </c>
      <c r="J90" s="38">
        <f t="shared" si="1"/>
        <v>16538</v>
      </c>
    </row>
    <row r="91" spans="1:10" x14ac:dyDescent="0.25">
      <c r="A91" s="1">
        <v>88</v>
      </c>
      <c r="B91" s="3">
        <v>1896</v>
      </c>
      <c r="C91" s="3" t="s">
        <v>31</v>
      </c>
      <c r="D91" s="35">
        <v>35328</v>
      </c>
      <c r="G91" s="3">
        <v>1</v>
      </c>
      <c r="J91" s="38">
        <f t="shared" si="1"/>
        <v>16548</v>
      </c>
    </row>
    <row r="92" spans="1:10" x14ac:dyDescent="0.25">
      <c r="A92" s="1">
        <v>89</v>
      </c>
      <c r="B92" s="36">
        <v>1897</v>
      </c>
      <c r="C92" s="3" t="s">
        <v>31</v>
      </c>
      <c r="D92" s="35">
        <v>35688</v>
      </c>
      <c r="E92" s="3">
        <v>1</v>
      </c>
      <c r="J92" s="38">
        <f t="shared" si="1"/>
        <v>16908</v>
      </c>
    </row>
    <row r="93" spans="1:10" x14ac:dyDescent="0.25">
      <c r="A93" s="1">
        <v>90</v>
      </c>
      <c r="B93" s="3">
        <v>1898</v>
      </c>
      <c r="C93" s="3" t="s">
        <v>26</v>
      </c>
      <c r="D93" s="35">
        <v>36017</v>
      </c>
      <c r="E93" s="3">
        <v>1</v>
      </c>
      <c r="J93" s="38">
        <f t="shared" si="1"/>
        <v>17237</v>
      </c>
    </row>
    <row r="94" spans="1:10" x14ac:dyDescent="0.25">
      <c r="A94" s="1">
        <v>91</v>
      </c>
      <c r="B94" s="3">
        <v>1898</v>
      </c>
      <c r="C94" s="3" t="s">
        <v>26</v>
      </c>
      <c r="D94" s="35">
        <v>36027</v>
      </c>
      <c r="E94" s="3">
        <v>1</v>
      </c>
      <c r="J94" s="38">
        <f t="shared" si="1"/>
        <v>17247</v>
      </c>
    </row>
    <row r="95" spans="1:10" x14ac:dyDescent="0.25">
      <c r="A95" s="1">
        <v>92</v>
      </c>
      <c r="B95" s="3">
        <v>1898</v>
      </c>
      <c r="C95" s="3" t="s">
        <v>33</v>
      </c>
      <c r="D95" s="35">
        <v>36083</v>
      </c>
      <c r="H95" s="3">
        <v>1</v>
      </c>
      <c r="J95" s="38">
        <f t="shared" si="1"/>
        <v>17303</v>
      </c>
    </row>
    <row r="96" spans="1:10" x14ac:dyDescent="0.25">
      <c r="A96" s="1">
        <v>93</v>
      </c>
      <c r="B96" s="36">
        <v>1899</v>
      </c>
      <c r="C96" s="3" t="s">
        <v>26</v>
      </c>
      <c r="D96" s="35">
        <v>36382</v>
      </c>
      <c r="F96" s="3">
        <v>1</v>
      </c>
      <c r="J96" s="38">
        <f t="shared" si="1"/>
        <v>17602</v>
      </c>
    </row>
    <row r="97" spans="1:10" x14ac:dyDescent="0.25">
      <c r="A97" s="1">
        <v>94</v>
      </c>
      <c r="B97" s="36">
        <v>1899</v>
      </c>
      <c r="C97" s="3" t="s">
        <v>26</v>
      </c>
      <c r="D97" s="35">
        <v>36392</v>
      </c>
      <c r="G97" s="3">
        <v>1</v>
      </c>
      <c r="J97" s="38">
        <f t="shared" si="1"/>
        <v>17612</v>
      </c>
    </row>
    <row r="98" spans="1:10" x14ac:dyDescent="0.25">
      <c r="A98" s="1">
        <v>95</v>
      </c>
      <c r="B98" s="36">
        <v>1899</v>
      </c>
      <c r="C98" s="3" t="s">
        <v>33</v>
      </c>
      <c r="D98" s="35">
        <v>36448</v>
      </c>
      <c r="F98" s="3">
        <v>1</v>
      </c>
      <c r="J98" s="38">
        <f t="shared" si="1"/>
        <v>17668</v>
      </c>
    </row>
    <row r="99" spans="1:10" x14ac:dyDescent="0.25">
      <c r="A99" s="1">
        <v>96</v>
      </c>
      <c r="B99" s="3">
        <v>1900</v>
      </c>
      <c r="C99" s="3" t="s">
        <v>31</v>
      </c>
      <c r="D99" s="35">
        <v>36784</v>
      </c>
      <c r="H99" s="3">
        <v>1</v>
      </c>
      <c r="J99" s="38">
        <f t="shared" si="1"/>
        <v>18004</v>
      </c>
    </row>
    <row r="100" spans="1:10" x14ac:dyDescent="0.25">
      <c r="A100" s="1">
        <v>97</v>
      </c>
      <c r="B100" s="124">
        <v>1901</v>
      </c>
      <c r="C100" s="3" t="s">
        <v>67</v>
      </c>
      <c r="D100" s="35">
        <v>37087</v>
      </c>
      <c r="E100" s="3">
        <v>1</v>
      </c>
      <c r="J100" s="38">
        <f t="shared" si="1"/>
        <v>18307</v>
      </c>
    </row>
    <row r="101" spans="1:10" x14ac:dyDescent="0.25">
      <c r="A101" s="1">
        <v>98</v>
      </c>
      <c r="B101" s="36">
        <v>1901</v>
      </c>
      <c r="C101" s="3" t="s">
        <v>26</v>
      </c>
      <c r="D101" s="35">
        <v>37118</v>
      </c>
      <c r="E101" s="3">
        <v>1</v>
      </c>
      <c r="J101" s="38">
        <f t="shared" si="1"/>
        <v>18338</v>
      </c>
    </row>
    <row r="102" spans="1:10" x14ac:dyDescent="0.25">
      <c r="A102" s="1">
        <v>99</v>
      </c>
      <c r="B102" s="3">
        <v>1903</v>
      </c>
      <c r="C102" s="3" t="s">
        <v>31</v>
      </c>
      <c r="D102" s="35">
        <v>37874</v>
      </c>
      <c r="E102" s="3">
        <v>1</v>
      </c>
      <c r="J102" s="38">
        <f t="shared" si="1"/>
        <v>19094</v>
      </c>
    </row>
    <row r="103" spans="1:10" x14ac:dyDescent="0.25">
      <c r="A103" s="1">
        <v>100</v>
      </c>
      <c r="B103" s="3">
        <v>1903</v>
      </c>
      <c r="C103" s="3" t="s">
        <v>31</v>
      </c>
      <c r="D103" s="35">
        <v>37884</v>
      </c>
      <c r="E103" s="3">
        <v>1</v>
      </c>
      <c r="J103" s="38">
        <f t="shared" si="1"/>
        <v>19104</v>
      </c>
    </row>
    <row r="104" spans="1:10" x14ac:dyDescent="0.25">
      <c r="A104" s="1">
        <v>101</v>
      </c>
      <c r="B104" s="36">
        <v>1904</v>
      </c>
      <c r="C104" s="3" t="s">
        <v>31</v>
      </c>
      <c r="D104" s="35">
        <v>38245</v>
      </c>
      <c r="E104" s="3">
        <v>1</v>
      </c>
      <c r="J104" s="38">
        <f t="shared" si="1"/>
        <v>19465</v>
      </c>
    </row>
    <row r="105" spans="1:10" x14ac:dyDescent="0.25">
      <c r="A105" s="1">
        <v>102</v>
      </c>
      <c r="B105" s="36">
        <v>1904</v>
      </c>
      <c r="C105" s="3" t="s">
        <v>33</v>
      </c>
      <c r="D105" s="35">
        <v>38275</v>
      </c>
      <c r="E105" s="3">
        <v>1</v>
      </c>
      <c r="J105" s="38">
        <f t="shared" si="1"/>
        <v>19495</v>
      </c>
    </row>
    <row r="106" spans="1:10" x14ac:dyDescent="0.25">
      <c r="A106" s="1">
        <v>103</v>
      </c>
      <c r="B106" s="3">
        <v>1906</v>
      </c>
      <c r="C106" s="3" t="s">
        <v>23</v>
      </c>
      <c r="D106" s="35">
        <v>38883</v>
      </c>
      <c r="E106" s="3">
        <v>1</v>
      </c>
      <c r="J106" s="38">
        <f t="shared" si="1"/>
        <v>20103</v>
      </c>
    </row>
    <row r="107" spans="1:10" x14ac:dyDescent="0.25">
      <c r="A107" s="1">
        <v>104</v>
      </c>
      <c r="B107" s="3">
        <v>1906</v>
      </c>
      <c r="C107" s="3" t="s">
        <v>31</v>
      </c>
      <c r="D107" s="35">
        <v>38970</v>
      </c>
      <c r="E107" s="3">
        <v>1</v>
      </c>
      <c r="J107" s="38">
        <f t="shared" si="1"/>
        <v>20190</v>
      </c>
    </row>
    <row r="108" spans="1:10" x14ac:dyDescent="0.25">
      <c r="A108" s="1">
        <v>105</v>
      </c>
      <c r="B108" s="3">
        <v>1906</v>
      </c>
      <c r="C108" s="3" t="s">
        <v>31</v>
      </c>
      <c r="D108" s="35">
        <v>38980</v>
      </c>
      <c r="F108" s="3">
        <v>1</v>
      </c>
      <c r="J108" s="38">
        <f t="shared" si="1"/>
        <v>20200</v>
      </c>
    </row>
    <row r="109" spans="1:10" x14ac:dyDescent="0.25">
      <c r="A109" s="1">
        <v>106</v>
      </c>
      <c r="B109" s="3">
        <v>1906</v>
      </c>
      <c r="C109" s="3" t="s">
        <v>33</v>
      </c>
      <c r="D109" s="35">
        <v>39005</v>
      </c>
      <c r="G109" s="3">
        <v>1</v>
      </c>
      <c r="J109" s="38">
        <f t="shared" si="1"/>
        <v>20225</v>
      </c>
    </row>
    <row r="110" spans="1:10" x14ac:dyDescent="0.25">
      <c r="A110" s="1">
        <v>107</v>
      </c>
      <c r="B110" s="36">
        <v>1908</v>
      </c>
      <c r="C110" s="3" t="s">
        <v>67</v>
      </c>
      <c r="D110" s="35">
        <v>39644</v>
      </c>
      <c r="E110" s="3">
        <v>1</v>
      </c>
      <c r="J110" s="38">
        <f t="shared" si="1"/>
        <v>20864</v>
      </c>
    </row>
    <row r="111" spans="1:10" x14ac:dyDescent="0.25">
      <c r="A111" s="1">
        <v>108</v>
      </c>
      <c r="B111" s="3">
        <v>1909</v>
      </c>
      <c r="C111" s="3" t="s">
        <v>23</v>
      </c>
      <c r="D111" s="35">
        <v>39979</v>
      </c>
      <c r="F111" s="3">
        <v>1</v>
      </c>
      <c r="J111" s="38">
        <f t="shared" si="1"/>
        <v>21199</v>
      </c>
    </row>
    <row r="112" spans="1:10" x14ac:dyDescent="0.25">
      <c r="A112" s="1">
        <v>109</v>
      </c>
      <c r="B112" s="3">
        <v>1909</v>
      </c>
      <c r="C112" s="3" t="s">
        <v>67</v>
      </c>
      <c r="D112" s="35">
        <v>40009</v>
      </c>
      <c r="G112" s="3">
        <v>1</v>
      </c>
      <c r="J112" s="38">
        <f t="shared" si="1"/>
        <v>21229</v>
      </c>
    </row>
    <row r="113" spans="1:10" x14ac:dyDescent="0.25">
      <c r="A113" s="1">
        <v>110</v>
      </c>
      <c r="B113" s="3">
        <v>1909</v>
      </c>
      <c r="C113" s="3" t="s">
        <v>26</v>
      </c>
      <c r="D113" s="35">
        <v>40040</v>
      </c>
      <c r="E113" s="3">
        <v>1</v>
      </c>
      <c r="J113" s="38">
        <f t="shared" si="1"/>
        <v>21260</v>
      </c>
    </row>
    <row r="114" spans="1:10" x14ac:dyDescent="0.25">
      <c r="A114" s="1">
        <v>111</v>
      </c>
      <c r="B114" s="3">
        <v>1909</v>
      </c>
      <c r="C114" s="3" t="s">
        <v>31</v>
      </c>
      <c r="D114" s="35">
        <v>40071</v>
      </c>
      <c r="G114" s="3">
        <v>1</v>
      </c>
      <c r="J114" s="38">
        <f t="shared" si="1"/>
        <v>21291</v>
      </c>
    </row>
    <row r="115" spans="1:10" x14ac:dyDescent="0.25">
      <c r="A115" s="1">
        <v>112</v>
      </c>
      <c r="B115" s="3">
        <v>1909</v>
      </c>
      <c r="C115" s="3" t="s">
        <v>33</v>
      </c>
      <c r="D115" s="35">
        <v>40101</v>
      </c>
      <c r="G115" s="3">
        <v>1</v>
      </c>
      <c r="J115" s="38">
        <f t="shared" si="1"/>
        <v>21321</v>
      </c>
    </row>
    <row r="116" spans="1:10" x14ac:dyDescent="0.25">
      <c r="A116" s="1">
        <v>113</v>
      </c>
      <c r="B116" s="36">
        <v>1910</v>
      </c>
      <c r="C116" s="3" t="s">
        <v>31</v>
      </c>
      <c r="D116" s="35">
        <v>40436</v>
      </c>
      <c r="F116" s="3">
        <v>1</v>
      </c>
      <c r="J116" s="38">
        <f t="shared" si="1"/>
        <v>21656</v>
      </c>
    </row>
    <row r="117" spans="1:10" x14ac:dyDescent="0.25">
      <c r="A117" s="1">
        <v>114</v>
      </c>
      <c r="B117" s="36">
        <v>1910</v>
      </c>
      <c r="C117" s="3" t="s">
        <v>33</v>
      </c>
      <c r="D117" s="35">
        <v>40466</v>
      </c>
      <c r="F117" s="3">
        <v>1</v>
      </c>
      <c r="J117" s="38">
        <f t="shared" si="1"/>
        <v>21686</v>
      </c>
    </row>
    <row r="118" spans="1:10" x14ac:dyDescent="0.25">
      <c r="A118" s="1">
        <v>115</v>
      </c>
      <c r="B118" s="3">
        <v>1911</v>
      </c>
      <c r="C118" s="3" t="s">
        <v>26</v>
      </c>
      <c r="D118" s="35">
        <v>40765</v>
      </c>
      <c r="E118" s="3">
        <v>1</v>
      </c>
      <c r="J118" s="38">
        <f t="shared" si="1"/>
        <v>21985</v>
      </c>
    </row>
    <row r="119" spans="1:10" x14ac:dyDescent="0.25">
      <c r="A119" s="1">
        <v>116</v>
      </c>
      <c r="B119" s="3">
        <v>1911</v>
      </c>
      <c r="C119" s="3" t="s">
        <v>26</v>
      </c>
      <c r="D119" s="35">
        <v>40775</v>
      </c>
      <c r="F119" s="3">
        <v>1</v>
      </c>
      <c r="J119" s="38">
        <f t="shared" si="1"/>
        <v>21995</v>
      </c>
    </row>
    <row r="120" spans="1:10" x14ac:dyDescent="0.25">
      <c r="A120" s="1">
        <v>117</v>
      </c>
      <c r="B120" s="36">
        <v>1912</v>
      </c>
      <c r="C120" s="3" t="s">
        <v>31</v>
      </c>
      <c r="D120" s="35">
        <v>41167</v>
      </c>
      <c r="E120" s="3">
        <v>1</v>
      </c>
      <c r="J120" s="38">
        <f t="shared" si="1"/>
        <v>22387</v>
      </c>
    </row>
    <row r="121" spans="1:10" x14ac:dyDescent="0.25">
      <c r="A121" s="1">
        <v>118</v>
      </c>
      <c r="B121" s="36">
        <v>1912</v>
      </c>
      <c r="C121" s="3" t="s">
        <v>33</v>
      </c>
      <c r="D121" s="35">
        <v>41197</v>
      </c>
      <c r="F121" s="3">
        <v>1</v>
      </c>
      <c r="J121" s="38">
        <f t="shared" si="1"/>
        <v>22417</v>
      </c>
    </row>
    <row r="122" spans="1:10" x14ac:dyDescent="0.25">
      <c r="A122" s="1">
        <v>119</v>
      </c>
      <c r="B122" s="3">
        <v>1913</v>
      </c>
      <c r="C122" s="3" t="s">
        <v>23</v>
      </c>
      <c r="D122" s="35">
        <v>41440</v>
      </c>
      <c r="E122" s="3">
        <v>1</v>
      </c>
      <c r="J122" s="38">
        <f t="shared" si="1"/>
        <v>22660</v>
      </c>
    </row>
    <row r="123" spans="1:10" x14ac:dyDescent="0.25">
      <c r="A123" s="1">
        <v>120</v>
      </c>
      <c r="B123" s="3">
        <v>1913</v>
      </c>
      <c r="C123" s="3" t="s">
        <v>31</v>
      </c>
      <c r="D123" s="35">
        <v>41532</v>
      </c>
      <c r="E123" s="3">
        <v>1</v>
      </c>
      <c r="J123" s="38">
        <f t="shared" si="1"/>
        <v>22752</v>
      </c>
    </row>
    <row r="124" spans="1:10" x14ac:dyDescent="0.25">
      <c r="A124" s="1">
        <v>121</v>
      </c>
      <c r="B124" s="3">
        <v>1913</v>
      </c>
      <c r="C124" s="3" t="s">
        <v>33</v>
      </c>
      <c r="D124" s="35">
        <v>41562</v>
      </c>
      <c r="E124" s="3">
        <v>1</v>
      </c>
      <c r="J124" s="38">
        <f t="shared" si="1"/>
        <v>22782</v>
      </c>
    </row>
    <row r="125" spans="1:10" x14ac:dyDescent="0.25">
      <c r="A125" s="1">
        <v>122</v>
      </c>
      <c r="B125" s="36">
        <v>1915</v>
      </c>
      <c r="C125" s="3" t="s">
        <v>26</v>
      </c>
      <c r="D125" s="35">
        <v>42226</v>
      </c>
      <c r="E125" s="3">
        <v>1</v>
      </c>
      <c r="J125" s="38">
        <f t="shared" si="1"/>
        <v>23446</v>
      </c>
    </row>
    <row r="126" spans="1:10" x14ac:dyDescent="0.25">
      <c r="A126" s="1">
        <v>123</v>
      </c>
      <c r="B126" s="36">
        <v>1915</v>
      </c>
      <c r="C126" s="3" t="s">
        <v>26</v>
      </c>
      <c r="D126" s="35">
        <v>42236</v>
      </c>
      <c r="H126" s="3">
        <v>1</v>
      </c>
      <c r="J126" s="38">
        <f t="shared" si="1"/>
        <v>23456</v>
      </c>
    </row>
    <row r="127" spans="1:10" x14ac:dyDescent="0.25">
      <c r="A127" s="1">
        <v>124</v>
      </c>
      <c r="B127" s="36">
        <v>1915</v>
      </c>
      <c r="C127" s="3" t="s">
        <v>31</v>
      </c>
      <c r="D127" s="35">
        <v>42257</v>
      </c>
      <c r="E127" s="3">
        <v>1</v>
      </c>
      <c r="J127" s="38">
        <f t="shared" si="1"/>
        <v>23477</v>
      </c>
    </row>
    <row r="128" spans="1:10" x14ac:dyDescent="0.25">
      <c r="A128" s="1">
        <v>125</v>
      </c>
      <c r="B128" s="36">
        <v>1915</v>
      </c>
      <c r="C128" s="3" t="s">
        <v>31</v>
      </c>
      <c r="D128" s="35">
        <v>42267</v>
      </c>
      <c r="G128" s="3">
        <v>1</v>
      </c>
      <c r="J128" s="38">
        <f t="shared" si="1"/>
        <v>23487</v>
      </c>
    </row>
    <row r="129" spans="1:10" x14ac:dyDescent="0.25">
      <c r="A129" s="1">
        <v>126</v>
      </c>
      <c r="B129" s="3">
        <v>1916</v>
      </c>
      <c r="C129" s="3" t="s">
        <v>67</v>
      </c>
      <c r="D129" s="35">
        <v>42561</v>
      </c>
      <c r="G129" s="3">
        <v>1</v>
      </c>
      <c r="J129" s="38">
        <f t="shared" si="1"/>
        <v>23781</v>
      </c>
    </row>
    <row r="130" spans="1:10" x14ac:dyDescent="0.25">
      <c r="A130" s="1">
        <v>127</v>
      </c>
      <c r="B130" s="3">
        <v>1916</v>
      </c>
      <c r="C130" s="3" t="s">
        <v>67</v>
      </c>
      <c r="D130" s="35">
        <v>42571</v>
      </c>
      <c r="F130" s="3">
        <v>1</v>
      </c>
      <c r="J130" s="38">
        <f t="shared" si="1"/>
        <v>23791</v>
      </c>
    </row>
    <row r="131" spans="1:10" x14ac:dyDescent="0.25">
      <c r="A131" s="1">
        <v>128</v>
      </c>
      <c r="B131" s="3">
        <v>1916</v>
      </c>
      <c r="C131" s="3" t="s">
        <v>26</v>
      </c>
      <c r="D131" s="35">
        <v>42597</v>
      </c>
      <c r="H131" s="3">
        <v>1</v>
      </c>
      <c r="J131" s="38">
        <f t="shared" si="1"/>
        <v>23817</v>
      </c>
    </row>
    <row r="132" spans="1:10" x14ac:dyDescent="0.25">
      <c r="A132" s="1">
        <v>129</v>
      </c>
      <c r="B132" s="3">
        <v>1916</v>
      </c>
      <c r="C132" s="3" t="s">
        <v>33</v>
      </c>
      <c r="D132" s="35">
        <v>42658</v>
      </c>
      <c r="F132" s="3">
        <v>1</v>
      </c>
      <c r="J132" s="38">
        <f t="shared" ref="J132:J195" si="2">D132-$K$3</f>
        <v>23878</v>
      </c>
    </row>
    <row r="133" spans="1:10" x14ac:dyDescent="0.25">
      <c r="A133" s="1">
        <v>130</v>
      </c>
      <c r="B133" s="36">
        <v>1917</v>
      </c>
      <c r="C133" s="3" t="s">
        <v>31</v>
      </c>
      <c r="D133" s="35">
        <v>42993</v>
      </c>
      <c r="G133" s="3">
        <v>1</v>
      </c>
      <c r="J133" s="38">
        <f t="shared" si="2"/>
        <v>24213</v>
      </c>
    </row>
    <row r="134" spans="1:10" x14ac:dyDescent="0.25">
      <c r="A134" s="1">
        <v>131</v>
      </c>
      <c r="B134" s="3">
        <v>1918</v>
      </c>
      <c r="C134" s="3" t="s">
        <v>26</v>
      </c>
      <c r="D134" s="35">
        <v>43322</v>
      </c>
      <c r="G134" s="3">
        <v>1</v>
      </c>
      <c r="J134" s="38">
        <f t="shared" si="2"/>
        <v>24542</v>
      </c>
    </row>
    <row r="135" spans="1:10" x14ac:dyDescent="0.25">
      <c r="A135" s="1">
        <v>132</v>
      </c>
      <c r="B135" s="3">
        <v>1918</v>
      </c>
      <c r="C135" s="3" t="s">
        <v>26</v>
      </c>
      <c r="D135" s="35">
        <v>43332</v>
      </c>
      <c r="E135" s="3">
        <v>1</v>
      </c>
      <c r="J135" s="38">
        <f t="shared" si="2"/>
        <v>24552</v>
      </c>
    </row>
    <row r="136" spans="1:10" x14ac:dyDescent="0.25">
      <c r="A136" s="1">
        <v>133</v>
      </c>
      <c r="B136" s="36">
        <v>1919</v>
      </c>
      <c r="C136" s="3" t="s">
        <v>31</v>
      </c>
      <c r="D136" s="35">
        <v>44089</v>
      </c>
      <c r="H136" s="3">
        <v>1</v>
      </c>
      <c r="J136" s="38">
        <f t="shared" si="2"/>
        <v>25309</v>
      </c>
    </row>
    <row r="137" spans="1:10" x14ac:dyDescent="0.25">
      <c r="A137" s="1">
        <v>134</v>
      </c>
      <c r="B137" s="3">
        <v>1920</v>
      </c>
      <c r="C137" s="3" t="s">
        <v>31</v>
      </c>
      <c r="D137" s="35">
        <v>44089</v>
      </c>
      <c r="F137" s="3">
        <v>1</v>
      </c>
      <c r="J137" s="38">
        <f t="shared" si="2"/>
        <v>25309</v>
      </c>
    </row>
    <row r="138" spans="1:10" x14ac:dyDescent="0.25">
      <c r="A138" s="1">
        <v>135</v>
      </c>
      <c r="B138" s="36">
        <v>1921</v>
      </c>
      <c r="C138" s="3" t="s">
        <v>23</v>
      </c>
      <c r="D138" s="35">
        <v>44362</v>
      </c>
      <c r="E138" s="3">
        <v>1</v>
      </c>
      <c r="J138" s="38">
        <f t="shared" si="2"/>
        <v>25582</v>
      </c>
    </row>
    <row r="139" spans="1:10" x14ac:dyDescent="0.25">
      <c r="A139" s="1">
        <v>136</v>
      </c>
      <c r="B139" s="36">
        <v>1921</v>
      </c>
      <c r="C139" s="3" t="s">
        <v>33</v>
      </c>
      <c r="D139" s="35">
        <v>44484</v>
      </c>
      <c r="G139" s="3">
        <v>1</v>
      </c>
      <c r="J139" s="38">
        <f t="shared" si="2"/>
        <v>25704</v>
      </c>
    </row>
    <row r="140" spans="1:10" x14ac:dyDescent="0.25">
      <c r="A140" s="1">
        <v>137</v>
      </c>
      <c r="B140" s="3">
        <v>1923</v>
      </c>
      <c r="C140" s="3" t="s">
        <v>33</v>
      </c>
      <c r="D140" s="35">
        <v>45214</v>
      </c>
      <c r="E140" s="3">
        <v>1</v>
      </c>
      <c r="J140" s="38">
        <f t="shared" si="2"/>
        <v>26434</v>
      </c>
    </row>
    <row r="141" spans="1:10" x14ac:dyDescent="0.25">
      <c r="A141" s="1">
        <v>138</v>
      </c>
      <c r="B141" s="36">
        <v>1924</v>
      </c>
      <c r="C141" s="3" t="s">
        <v>26</v>
      </c>
      <c r="D141" s="35">
        <v>45519</v>
      </c>
      <c r="E141" s="3">
        <v>1</v>
      </c>
      <c r="J141" s="38">
        <f t="shared" si="2"/>
        <v>26739</v>
      </c>
    </row>
    <row r="142" spans="1:10" x14ac:dyDescent="0.25">
      <c r="A142" s="1">
        <v>139</v>
      </c>
      <c r="B142" s="36">
        <v>1924</v>
      </c>
      <c r="C142" s="3" t="s">
        <v>31</v>
      </c>
      <c r="D142" s="35">
        <v>45550</v>
      </c>
      <c r="E142" s="3">
        <v>1</v>
      </c>
      <c r="J142" s="38">
        <f t="shared" si="2"/>
        <v>26770</v>
      </c>
    </row>
    <row r="143" spans="1:10" x14ac:dyDescent="0.25">
      <c r="A143" s="1">
        <v>140</v>
      </c>
      <c r="B143" s="36">
        <v>1924</v>
      </c>
      <c r="C143" s="3" t="s">
        <v>33</v>
      </c>
      <c r="D143" s="35">
        <v>45580</v>
      </c>
      <c r="E143" s="3">
        <v>1</v>
      </c>
      <c r="J143" s="38">
        <f t="shared" si="2"/>
        <v>26800</v>
      </c>
    </row>
    <row r="144" spans="1:10" x14ac:dyDescent="0.25">
      <c r="A144" s="1">
        <v>141</v>
      </c>
      <c r="B144" s="3">
        <v>1926</v>
      </c>
      <c r="C144" s="3" t="s">
        <v>67</v>
      </c>
      <c r="D144" s="35">
        <v>46218</v>
      </c>
      <c r="F144" s="3">
        <v>1</v>
      </c>
      <c r="J144" s="38">
        <f t="shared" si="2"/>
        <v>27438</v>
      </c>
    </row>
    <row r="145" spans="1:10" x14ac:dyDescent="0.25">
      <c r="A145" s="1">
        <v>142</v>
      </c>
      <c r="B145" s="3">
        <v>1926</v>
      </c>
      <c r="C145" s="3" t="s">
        <v>26</v>
      </c>
      <c r="D145" s="35">
        <v>46249</v>
      </c>
      <c r="G145" s="3">
        <v>1</v>
      </c>
      <c r="J145" s="38">
        <f t="shared" si="2"/>
        <v>27469</v>
      </c>
    </row>
    <row r="146" spans="1:10" x14ac:dyDescent="0.25">
      <c r="A146" s="1">
        <v>143</v>
      </c>
      <c r="B146" s="3">
        <v>1926</v>
      </c>
      <c r="C146" s="3" t="s">
        <v>31</v>
      </c>
      <c r="D146" s="35">
        <v>46280</v>
      </c>
      <c r="H146" s="3">
        <v>1</v>
      </c>
      <c r="J146" s="38">
        <f t="shared" si="2"/>
        <v>27500</v>
      </c>
    </row>
    <row r="147" spans="1:10" x14ac:dyDescent="0.25">
      <c r="A147" s="1">
        <v>144</v>
      </c>
      <c r="B147" s="3">
        <v>1926</v>
      </c>
      <c r="C147" s="3" t="s">
        <v>33</v>
      </c>
      <c r="D147" s="35">
        <v>46310</v>
      </c>
      <c r="E147" s="3">
        <v>1</v>
      </c>
      <c r="J147" s="38">
        <f t="shared" si="2"/>
        <v>27530</v>
      </c>
    </row>
    <row r="148" spans="1:10" x14ac:dyDescent="0.25">
      <c r="A148" s="1">
        <v>145</v>
      </c>
      <c r="B148" s="36">
        <v>1928</v>
      </c>
      <c r="C148" s="3" t="s">
        <v>26</v>
      </c>
      <c r="D148" s="35">
        <v>46980</v>
      </c>
      <c r="F148" s="3">
        <v>1</v>
      </c>
      <c r="J148" s="38">
        <f t="shared" si="2"/>
        <v>28200</v>
      </c>
    </row>
    <row r="149" spans="1:10" x14ac:dyDescent="0.25">
      <c r="A149" s="1">
        <v>146</v>
      </c>
      <c r="B149" s="36">
        <v>1928</v>
      </c>
      <c r="C149" s="3" t="s">
        <v>31</v>
      </c>
      <c r="D149" s="35">
        <v>47011</v>
      </c>
      <c r="H149" s="3">
        <v>1</v>
      </c>
      <c r="J149" s="38">
        <f t="shared" si="2"/>
        <v>28231</v>
      </c>
    </row>
    <row r="150" spans="1:10" x14ac:dyDescent="0.25">
      <c r="A150" s="1">
        <v>147</v>
      </c>
      <c r="B150" s="3">
        <v>1929</v>
      </c>
      <c r="C150" s="3" t="s">
        <v>23</v>
      </c>
      <c r="D150" s="35">
        <v>47284</v>
      </c>
      <c r="E150" s="3">
        <v>1</v>
      </c>
      <c r="J150" s="38">
        <f t="shared" si="2"/>
        <v>28504</v>
      </c>
    </row>
    <row r="151" spans="1:10" x14ac:dyDescent="0.25">
      <c r="A151" s="1">
        <v>148</v>
      </c>
      <c r="B151" s="3">
        <v>1929</v>
      </c>
      <c r="C151" s="3" t="s">
        <v>173</v>
      </c>
      <c r="D151" s="35">
        <v>47391</v>
      </c>
      <c r="G151" s="3">
        <v>1</v>
      </c>
      <c r="J151" s="38">
        <f t="shared" si="2"/>
        <v>28611</v>
      </c>
    </row>
    <row r="152" spans="1:10" x14ac:dyDescent="0.25">
      <c r="A152" s="1">
        <v>149</v>
      </c>
      <c r="B152" s="36">
        <v>1932</v>
      </c>
      <c r="C152" s="3" t="s">
        <v>26</v>
      </c>
      <c r="D152" s="35">
        <v>48441</v>
      </c>
      <c r="H152" s="3">
        <v>1</v>
      </c>
      <c r="J152" s="38">
        <f t="shared" si="2"/>
        <v>29661</v>
      </c>
    </row>
    <row r="153" spans="1:10" x14ac:dyDescent="0.25">
      <c r="A153" s="1">
        <v>150</v>
      </c>
      <c r="B153" s="36">
        <v>1932</v>
      </c>
      <c r="C153" s="3" t="s">
        <v>31</v>
      </c>
      <c r="D153" s="35">
        <v>48472</v>
      </c>
      <c r="E153" s="3">
        <v>1</v>
      </c>
      <c r="J153" s="38">
        <f t="shared" si="2"/>
        <v>29692</v>
      </c>
    </row>
    <row r="154" spans="1:10" x14ac:dyDescent="0.25">
      <c r="A154" s="1">
        <v>151</v>
      </c>
      <c r="B154" s="3">
        <v>1933</v>
      </c>
      <c r="C154" s="3" t="s">
        <v>178</v>
      </c>
      <c r="D154" s="35">
        <v>48790</v>
      </c>
      <c r="E154" s="3">
        <v>1</v>
      </c>
      <c r="J154" s="38">
        <f t="shared" si="2"/>
        <v>30010</v>
      </c>
    </row>
    <row r="155" spans="1:10" x14ac:dyDescent="0.25">
      <c r="A155" s="1">
        <v>152</v>
      </c>
      <c r="B155" s="3">
        <v>1933</v>
      </c>
      <c r="C155" s="3" t="s">
        <v>26</v>
      </c>
      <c r="D155" s="35">
        <v>48806</v>
      </c>
      <c r="E155" s="3">
        <v>1</v>
      </c>
      <c r="J155" s="38">
        <f t="shared" si="2"/>
        <v>30026</v>
      </c>
    </row>
    <row r="156" spans="1:10" x14ac:dyDescent="0.25">
      <c r="A156" s="1">
        <v>153</v>
      </c>
      <c r="B156" s="3">
        <v>1933</v>
      </c>
      <c r="C156" s="3" t="s">
        <v>31</v>
      </c>
      <c r="D156" s="35">
        <v>48829</v>
      </c>
      <c r="G156" s="3">
        <v>1</v>
      </c>
      <c r="J156" s="38">
        <f t="shared" si="2"/>
        <v>30049</v>
      </c>
    </row>
    <row r="157" spans="1:10" x14ac:dyDescent="0.25">
      <c r="A157" s="1">
        <v>154</v>
      </c>
      <c r="B157" s="3">
        <v>1933</v>
      </c>
      <c r="C157" s="3" t="s">
        <v>31</v>
      </c>
      <c r="D157" s="35">
        <v>48837</v>
      </c>
      <c r="G157" s="3">
        <v>1</v>
      </c>
      <c r="J157" s="38">
        <f t="shared" si="2"/>
        <v>30057</v>
      </c>
    </row>
    <row r="158" spans="1:10" x14ac:dyDescent="0.25">
      <c r="A158" s="1">
        <v>155</v>
      </c>
      <c r="B158" s="3">
        <v>1933</v>
      </c>
      <c r="C158" s="3" t="s">
        <v>31</v>
      </c>
      <c r="D158" s="35">
        <v>48844</v>
      </c>
      <c r="F158" s="3">
        <v>1</v>
      </c>
      <c r="J158" s="38">
        <f t="shared" si="2"/>
        <v>30064</v>
      </c>
    </row>
    <row r="159" spans="1:10" x14ac:dyDescent="0.25">
      <c r="A159" s="1">
        <v>156</v>
      </c>
      <c r="B159" s="36">
        <v>1934</v>
      </c>
      <c r="C159" s="3" t="s">
        <v>23</v>
      </c>
      <c r="D159" s="35">
        <v>49110</v>
      </c>
      <c r="F159" s="3">
        <v>1</v>
      </c>
      <c r="J159" s="38">
        <f t="shared" si="2"/>
        <v>30330</v>
      </c>
    </row>
    <row r="160" spans="1:10" x14ac:dyDescent="0.25">
      <c r="A160" s="1">
        <v>157</v>
      </c>
      <c r="B160" s="36">
        <v>1934</v>
      </c>
      <c r="C160" s="3" t="s">
        <v>67</v>
      </c>
      <c r="D160" s="35">
        <v>49140</v>
      </c>
      <c r="E160" s="3">
        <v>1</v>
      </c>
      <c r="J160" s="38">
        <f t="shared" si="2"/>
        <v>30360</v>
      </c>
    </row>
    <row r="161" spans="1:10" x14ac:dyDescent="0.25">
      <c r="A161" s="1">
        <v>158</v>
      </c>
      <c r="B161" s="36">
        <v>1934</v>
      </c>
      <c r="C161" s="3" t="s">
        <v>31</v>
      </c>
      <c r="D161" s="35">
        <v>49202</v>
      </c>
      <c r="E161" s="3">
        <v>1</v>
      </c>
      <c r="J161" s="38">
        <f t="shared" si="2"/>
        <v>30422</v>
      </c>
    </row>
    <row r="162" spans="1:10" x14ac:dyDescent="0.25">
      <c r="A162" s="1">
        <v>159</v>
      </c>
      <c r="B162" s="3">
        <v>1935</v>
      </c>
      <c r="C162" s="3" t="s">
        <v>31</v>
      </c>
      <c r="D162" s="35">
        <v>49567</v>
      </c>
      <c r="I162" s="3">
        <v>1</v>
      </c>
      <c r="J162" s="38">
        <f t="shared" si="2"/>
        <v>30787</v>
      </c>
    </row>
    <row r="163" spans="1:10" x14ac:dyDescent="0.25">
      <c r="A163" s="1">
        <v>160</v>
      </c>
      <c r="B163" s="3">
        <v>1935</v>
      </c>
      <c r="C163" s="3" t="s">
        <v>61</v>
      </c>
      <c r="D163" s="35">
        <v>49628</v>
      </c>
      <c r="F163" s="3">
        <v>1</v>
      </c>
      <c r="J163" s="38">
        <f t="shared" si="2"/>
        <v>30848</v>
      </c>
    </row>
    <row r="164" spans="1:10" x14ac:dyDescent="0.25">
      <c r="A164" s="1">
        <v>161</v>
      </c>
      <c r="B164" s="36">
        <v>1936</v>
      </c>
      <c r="C164" s="3" t="s">
        <v>23</v>
      </c>
      <c r="D164" s="35">
        <v>49841</v>
      </c>
      <c r="E164" s="3">
        <v>1</v>
      </c>
      <c r="J164" s="38">
        <f t="shared" si="2"/>
        <v>31061</v>
      </c>
    </row>
    <row r="165" spans="1:10" x14ac:dyDescent="0.25">
      <c r="A165" s="1">
        <v>162</v>
      </c>
      <c r="B165" s="36">
        <v>1936</v>
      </c>
      <c r="C165" s="3" t="s">
        <v>67</v>
      </c>
      <c r="D165" s="35">
        <v>49871</v>
      </c>
      <c r="F165" s="3">
        <v>1</v>
      </c>
      <c r="J165" s="38">
        <f t="shared" si="2"/>
        <v>31091</v>
      </c>
    </row>
    <row r="166" spans="1:10" x14ac:dyDescent="0.25">
      <c r="A166" s="1">
        <v>163</v>
      </c>
      <c r="B166" s="36">
        <v>1936</v>
      </c>
      <c r="C166" s="3" t="s">
        <v>31</v>
      </c>
      <c r="D166" s="35">
        <v>49933</v>
      </c>
      <c r="E166" s="3">
        <v>1</v>
      </c>
      <c r="J166" s="38">
        <f t="shared" si="2"/>
        <v>31153</v>
      </c>
    </row>
    <row r="167" spans="1:10" x14ac:dyDescent="0.25">
      <c r="A167" s="1">
        <v>164</v>
      </c>
      <c r="B167" s="3">
        <v>1938</v>
      </c>
      <c r="C167" s="3" t="s">
        <v>26</v>
      </c>
      <c r="D167" s="35">
        <v>50632</v>
      </c>
      <c r="E167" s="3">
        <v>1</v>
      </c>
      <c r="J167" s="38">
        <f t="shared" si="2"/>
        <v>31852</v>
      </c>
    </row>
    <row r="168" spans="1:10" x14ac:dyDescent="0.25">
      <c r="A168" s="1">
        <v>165</v>
      </c>
      <c r="B168" s="3">
        <v>1938</v>
      </c>
      <c r="C168" s="3" t="s">
        <v>31</v>
      </c>
      <c r="D168" s="35">
        <v>50663</v>
      </c>
      <c r="G168" s="3">
        <v>1</v>
      </c>
      <c r="J168" s="38">
        <f t="shared" si="2"/>
        <v>31883</v>
      </c>
    </row>
    <row r="169" spans="1:10" x14ac:dyDescent="0.25">
      <c r="A169" s="1">
        <v>166</v>
      </c>
      <c r="B169" s="36">
        <v>1939</v>
      </c>
      <c r="C169" s="3" t="s">
        <v>26</v>
      </c>
      <c r="D169" s="35">
        <v>50997</v>
      </c>
      <c r="E169" s="3">
        <v>1</v>
      </c>
      <c r="J169" s="38">
        <f t="shared" si="2"/>
        <v>32217</v>
      </c>
    </row>
    <row r="170" spans="1:10" x14ac:dyDescent="0.25">
      <c r="A170" s="1">
        <v>167</v>
      </c>
      <c r="B170" s="3">
        <v>1940</v>
      </c>
      <c r="C170" s="3" t="s">
        <v>26</v>
      </c>
      <c r="D170" s="35">
        <v>51358</v>
      </c>
      <c r="F170" s="3">
        <v>1</v>
      </c>
      <c r="J170" s="38">
        <f t="shared" si="2"/>
        <v>32578</v>
      </c>
    </row>
    <row r="171" spans="1:10" x14ac:dyDescent="0.25">
      <c r="A171" s="1">
        <v>168</v>
      </c>
      <c r="B171" s="3">
        <v>1940</v>
      </c>
      <c r="C171" s="3" t="s">
        <v>26</v>
      </c>
      <c r="D171" s="35">
        <v>51368</v>
      </c>
      <c r="F171" s="3">
        <v>1</v>
      </c>
      <c r="J171" s="38">
        <f t="shared" si="2"/>
        <v>32588</v>
      </c>
    </row>
    <row r="172" spans="1:10" x14ac:dyDescent="0.25">
      <c r="A172" s="1">
        <v>169</v>
      </c>
      <c r="B172" s="36">
        <v>1941</v>
      </c>
      <c r="C172" s="3" t="s">
        <v>31</v>
      </c>
      <c r="D172" s="35">
        <v>51759</v>
      </c>
      <c r="G172" s="3">
        <v>1</v>
      </c>
      <c r="J172" s="38">
        <f t="shared" si="2"/>
        <v>32979</v>
      </c>
    </row>
    <row r="173" spans="1:10" x14ac:dyDescent="0.25">
      <c r="A173" s="1">
        <v>170</v>
      </c>
      <c r="B173" s="36">
        <v>1941</v>
      </c>
      <c r="C173" s="3" t="s">
        <v>33</v>
      </c>
      <c r="D173" s="35">
        <v>51789</v>
      </c>
      <c r="F173" s="3">
        <v>1</v>
      </c>
      <c r="J173" s="38">
        <f t="shared" si="2"/>
        <v>33009</v>
      </c>
    </row>
    <row r="174" spans="1:10" x14ac:dyDescent="0.25">
      <c r="A174" s="1">
        <v>171</v>
      </c>
      <c r="B174" s="3">
        <v>1942</v>
      </c>
      <c r="C174" s="3" t="s">
        <v>26</v>
      </c>
      <c r="D174" s="35">
        <v>52088</v>
      </c>
      <c r="E174" s="3">
        <v>1</v>
      </c>
      <c r="J174" s="38">
        <f t="shared" si="2"/>
        <v>33308</v>
      </c>
    </row>
    <row r="175" spans="1:10" x14ac:dyDescent="0.25">
      <c r="A175" s="1">
        <v>172</v>
      </c>
      <c r="B175" s="3">
        <v>1942</v>
      </c>
      <c r="C175" s="3" t="s">
        <v>26</v>
      </c>
      <c r="D175" s="35">
        <v>52098</v>
      </c>
      <c r="G175" s="3">
        <v>1</v>
      </c>
      <c r="J175" s="38">
        <f t="shared" si="2"/>
        <v>33318</v>
      </c>
    </row>
    <row r="176" spans="1:10" x14ac:dyDescent="0.25">
      <c r="A176" s="1">
        <v>173</v>
      </c>
      <c r="B176" s="36">
        <v>1943</v>
      </c>
      <c r="C176" s="3" t="s">
        <v>67</v>
      </c>
      <c r="D176" s="35">
        <v>52427</v>
      </c>
      <c r="F176" s="3">
        <v>1</v>
      </c>
      <c r="J176" s="38">
        <f t="shared" si="2"/>
        <v>33647</v>
      </c>
    </row>
    <row r="177" spans="1:10" x14ac:dyDescent="0.25">
      <c r="A177" s="1">
        <v>174</v>
      </c>
      <c r="B177" s="3">
        <v>1944</v>
      </c>
      <c r="C177" s="3" t="s">
        <v>26</v>
      </c>
      <c r="D177" s="35">
        <v>52824</v>
      </c>
      <c r="E177" s="3">
        <v>1</v>
      </c>
      <c r="J177" s="38">
        <f t="shared" si="2"/>
        <v>34044</v>
      </c>
    </row>
    <row r="178" spans="1:10" x14ac:dyDescent="0.25">
      <c r="A178" s="1">
        <v>175</v>
      </c>
      <c r="B178" s="3">
        <v>1944</v>
      </c>
      <c r="C178" s="3" t="s">
        <v>31</v>
      </c>
      <c r="D178" s="35">
        <v>52855</v>
      </c>
      <c r="F178" s="3">
        <v>1</v>
      </c>
      <c r="J178" s="38">
        <f t="shared" si="2"/>
        <v>34075</v>
      </c>
    </row>
    <row r="179" spans="1:10" x14ac:dyDescent="0.25">
      <c r="A179" s="1">
        <v>176</v>
      </c>
      <c r="B179" s="3">
        <v>1944</v>
      </c>
      <c r="C179" s="3" t="s">
        <v>33</v>
      </c>
      <c r="D179" s="35">
        <v>52885</v>
      </c>
      <c r="G179" s="3">
        <v>1</v>
      </c>
      <c r="J179" s="38">
        <f t="shared" si="2"/>
        <v>34105</v>
      </c>
    </row>
    <row r="180" spans="1:10" x14ac:dyDescent="0.25">
      <c r="A180" s="1">
        <v>177</v>
      </c>
      <c r="B180" s="36">
        <v>1945</v>
      </c>
      <c r="C180" s="3" t="s">
        <v>23</v>
      </c>
      <c r="D180" s="35">
        <v>53128</v>
      </c>
      <c r="E180" s="3">
        <v>1</v>
      </c>
      <c r="J180" s="38">
        <f t="shared" si="2"/>
        <v>34348</v>
      </c>
    </row>
    <row r="181" spans="1:10" x14ac:dyDescent="0.25">
      <c r="A181" s="1">
        <v>178</v>
      </c>
      <c r="B181" s="36">
        <v>1945</v>
      </c>
      <c r="C181" s="3" t="s">
        <v>26</v>
      </c>
      <c r="D181" s="35">
        <v>53189</v>
      </c>
      <c r="G181" s="3">
        <v>1</v>
      </c>
      <c r="J181" s="38">
        <f t="shared" si="2"/>
        <v>34409</v>
      </c>
    </row>
    <row r="182" spans="1:10" x14ac:dyDescent="0.25">
      <c r="A182" s="1">
        <v>179</v>
      </c>
      <c r="B182" s="36">
        <v>1945</v>
      </c>
      <c r="C182" s="3" t="s">
        <v>31</v>
      </c>
      <c r="D182" s="35">
        <v>53220</v>
      </c>
      <c r="H182" s="3">
        <v>1</v>
      </c>
      <c r="J182" s="38">
        <f t="shared" si="2"/>
        <v>34440</v>
      </c>
    </row>
    <row r="183" spans="1:10" x14ac:dyDescent="0.25">
      <c r="A183" s="1">
        <v>180</v>
      </c>
      <c r="B183" s="3">
        <v>1946</v>
      </c>
      <c r="C183" s="3" t="s">
        <v>33</v>
      </c>
      <c r="D183" s="35">
        <v>53615</v>
      </c>
      <c r="E183" s="3">
        <v>1</v>
      </c>
      <c r="J183" s="38">
        <f t="shared" si="2"/>
        <v>34835</v>
      </c>
    </row>
    <row r="184" spans="1:10" x14ac:dyDescent="0.25">
      <c r="A184" s="1">
        <v>181</v>
      </c>
      <c r="B184" s="36">
        <v>1947</v>
      </c>
      <c r="C184" s="3" t="s">
        <v>26</v>
      </c>
      <c r="D184" s="35">
        <v>53919</v>
      </c>
      <c r="E184" s="3">
        <v>1</v>
      </c>
      <c r="J184" s="38">
        <f t="shared" si="2"/>
        <v>35139</v>
      </c>
    </row>
    <row r="185" spans="1:10" x14ac:dyDescent="0.25">
      <c r="A185" s="1">
        <v>182</v>
      </c>
      <c r="B185" s="36">
        <v>1947</v>
      </c>
      <c r="C185" s="3" t="s">
        <v>31</v>
      </c>
      <c r="D185" s="35">
        <v>53950</v>
      </c>
      <c r="H185" s="3">
        <v>1</v>
      </c>
      <c r="J185" s="38">
        <f t="shared" si="2"/>
        <v>35170</v>
      </c>
    </row>
    <row r="186" spans="1:10" x14ac:dyDescent="0.25">
      <c r="A186" s="1">
        <v>183</v>
      </c>
      <c r="B186" s="36">
        <v>1947</v>
      </c>
      <c r="C186" s="3" t="s">
        <v>33</v>
      </c>
      <c r="D186" s="35">
        <v>53980</v>
      </c>
      <c r="F186" s="3">
        <v>1</v>
      </c>
      <c r="J186" s="38">
        <f t="shared" si="2"/>
        <v>35200</v>
      </c>
    </row>
    <row r="187" spans="1:10" x14ac:dyDescent="0.25">
      <c r="A187" s="1">
        <v>184</v>
      </c>
      <c r="B187" s="3">
        <v>1948</v>
      </c>
      <c r="C187" s="3" t="s">
        <v>31</v>
      </c>
      <c r="D187" s="35">
        <v>54311</v>
      </c>
      <c r="E187" s="3">
        <v>1</v>
      </c>
      <c r="J187" s="38">
        <f t="shared" si="2"/>
        <v>35531</v>
      </c>
    </row>
    <row r="188" spans="1:10" x14ac:dyDescent="0.25">
      <c r="A188" s="1">
        <v>185</v>
      </c>
      <c r="B188" s="3">
        <v>1948</v>
      </c>
      <c r="C188" s="3" t="s">
        <v>31</v>
      </c>
      <c r="D188" s="35">
        <v>54321</v>
      </c>
      <c r="H188" s="3">
        <v>1</v>
      </c>
      <c r="J188" s="38">
        <f t="shared" si="2"/>
        <v>35541</v>
      </c>
    </row>
    <row r="189" spans="1:10" x14ac:dyDescent="0.25">
      <c r="A189" s="1">
        <v>186</v>
      </c>
      <c r="B189" s="3">
        <v>1948</v>
      </c>
      <c r="C189" s="3" t="s">
        <v>33</v>
      </c>
      <c r="D189" s="35">
        <v>54346</v>
      </c>
      <c r="F189" s="3">
        <v>1</v>
      </c>
      <c r="J189" s="38">
        <f t="shared" si="2"/>
        <v>35566</v>
      </c>
    </row>
    <row r="190" spans="1:10" x14ac:dyDescent="0.25">
      <c r="A190" s="1">
        <v>187</v>
      </c>
      <c r="B190" s="36">
        <v>1949</v>
      </c>
      <c r="C190" s="3" t="s">
        <v>26</v>
      </c>
      <c r="D190" s="35">
        <v>54645</v>
      </c>
      <c r="E190" s="3">
        <v>1</v>
      </c>
      <c r="J190" s="38">
        <f t="shared" si="2"/>
        <v>35865</v>
      </c>
    </row>
    <row r="191" spans="1:10" x14ac:dyDescent="0.25">
      <c r="A191" s="1">
        <v>188</v>
      </c>
      <c r="B191" s="36">
        <v>1949</v>
      </c>
      <c r="C191" s="3" t="s">
        <v>26</v>
      </c>
      <c r="D191" s="35">
        <v>54655</v>
      </c>
      <c r="H191" s="3">
        <v>1</v>
      </c>
      <c r="J191" s="38">
        <f t="shared" si="2"/>
        <v>35875</v>
      </c>
    </row>
    <row r="192" spans="1:10" x14ac:dyDescent="0.25">
      <c r="A192" s="1">
        <v>189</v>
      </c>
      <c r="B192" s="36">
        <v>1949</v>
      </c>
      <c r="C192" s="3" t="s">
        <v>33</v>
      </c>
      <c r="D192" s="35">
        <v>54711</v>
      </c>
      <c r="F192" s="3">
        <v>1</v>
      </c>
      <c r="J192" s="38">
        <f t="shared" si="2"/>
        <v>35931</v>
      </c>
    </row>
    <row r="193" spans="1:10" x14ac:dyDescent="0.25">
      <c r="A193" s="1">
        <v>190</v>
      </c>
      <c r="B193" s="3">
        <v>1950</v>
      </c>
      <c r="C193" s="3" t="s">
        <v>26</v>
      </c>
      <c r="D193" s="35">
        <v>55015</v>
      </c>
      <c r="E193" s="3">
        <v>1</v>
      </c>
      <c r="J193" s="38">
        <f t="shared" si="2"/>
        <v>36235</v>
      </c>
    </row>
    <row r="194" spans="1:10" x14ac:dyDescent="0.25">
      <c r="A194" s="1">
        <v>191</v>
      </c>
      <c r="B194" s="3">
        <v>1950</v>
      </c>
      <c r="C194" s="3" t="s">
        <v>31</v>
      </c>
      <c r="D194" s="35">
        <v>55046</v>
      </c>
      <c r="G194" s="3">
        <v>1</v>
      </c>
      <c r="J194" s="38">
        <f t="shared" si="2"/>
        <v>36266</v>
      </c>
    </row>
    <row r="195" spans="1:10" x14ac:dyDescent="0.25">
      <c r="A195" s="1">
        <v>192</v>
      </c>
      <c r="B195" s="3">
        <v>1950</v>
      </c>
      <c r="C195" s="3" t="s">
        <v>33</v>
      </c>
      <c r="D195" s="35">
        <v>55076</v>
      </c>
      <c r="H195" s="3">
        <v>1</v>
      </c>
      <c r="J195" s="38">
        <f t="shared" si="2"/>
        <v>36296</v>
      </c>
    </row>
    <row r="196" spans="1:10" x14ac:dyDescent="0.25">
      <c r="A196" s="1">
        <v>193</v>
      </c>
      <c r="B196" s="36">
        <v>1952</v>
      </c>
      <c r="C196" s="3" t="s">
        <v>26</v>
      </c>
      <c r="D196" s="35">
        <v>55746</v>
      </c>
      <c r="F196" s="3">
        <v>1</v>
      </c>
      <c r="J196" s="38">
        <f t="shared" ref="J196:J259" si="3">D196-$K$3</f>
        <v>36966</v>
      </c>
    </row>
    <row r="197" spans="1:10" x14ac:dyDescent="0.25">
      <c r="A197" s="1">
        <v>194</v>
      </c>
      <c r="B197" s="3">
        <v>1953</v>
      </c>
      <c r="C197" s="3" t="s">
        <v>26</v>
      </c>
      <c r="D197" s="35">
        <v>56111</v>
      </c>
      <c r="E197" s="3">
        <v>1</v>
      </c>
      <c r="J197" s="38">
        <f t="shared" si="3"/>
        <v>37331</v>
      </c>
    </row>
    <row r="198" spans="1:10" x14ac:dyDescent="0.25">
      <c r="A198" s="1">
        <v>195</v>
      </c>
      <c r="B198" s="3">
        <v>1953</v>
      </c>
      <c r="C198" s="3" t="s">
        <v>31</v>
      </c>
      <c r="D198" s="35">
        <v>56142</v>
      </c>
      <c r="E198" s="3">
        <v>1</v>
      </c>
      <c r="J198" s="38">
        <f t="shared" si="3"/>
        <v>37362</v>
      </c>
    </row>
    <row r="199" spans="1:10" x14ac:dyDescent="0.25">
      <c r="A199" s="1">
        <v>196</v>
      </c>
      <c r="B199" s="3">
        <v>1953</v>
      </c>
      <c r="C199" s="3" t="s">
        <v>33</v>
      </c>
      <c r="D199" s="35">
        <v>56172</v>
      </c>
      <c r="E199" s="3">
        <v>1</v>
      </c>
      <c r="J199" s="38">
        <f t="shared" si="3"/>
        <v>37392</v>
      </c>
    </row>
    <row r="200" spans="1:10" x14ac:dyDescent="0.25">
      <c r="A200" s="1">
        <v>197</v>
      </c>
      <c r="B200" s="36">
        <v>1954</v>
      </c>
      <c r="C200" s="3" t="s">
        <v>26</v>
      </c>
      <c r="D200" s="35">
        <v>56476</v>
      </c>
      <c r="G200" s="3">
        <v>1</v>
      </c>
      <c r="J200" s="38">
        <f t="shared" si="3"/>
        <v>37696</v>
      </c>
    </row>
    <row r="201" spans="1:10" x14ac:dyDescent="0.25">
      <c r="A201" s="1">
        <v>198</v>
      </c>
      <c r="B201" s="36">
        <v>1954</v>
      </c>
      <c r="C201" s="3" t="s">
        <v>31</v>
      </c>
      <c r="D201" s="35">
        <v>56507</v>
      </c>
      <c r="F201" s="3">
        <v>1</v>
      </c>
      <c r="J201" s="38">
        <f t="shared" si="3"/>
        <v>37727</v>
      </c>
    </row>
    <row r="202" spans="1:10" x14ac:dyDescent="0.25">
      <c r="A202" s="1">
        <v>199</v>
      </c>
      <c r="B202" s="36">
        <v>1954</v>
      </c>
      <c r="C202" s="3" t="s">
        <v>33</v>
      </c>
      <c r="D202" s="35">
        <v>56537</v>
      </c>
      <c r="H202" s="3">
        <v>1</v>
      </c>
      <c r="J202" s="38">
        <f t="shared" si="3"/>
        <v>37757</v>
      </c>
    </row>
    <row r="203" spans="1:10" x14ac:dyDescent="0.25">
      <c r="A203" s="1">
        <v>200</v>
      </c>
      <c r="B203" s="3">
        <v>1955</v>
      </c>
      <c r="C203" s="3" t="s">
        <v>26</v>
      </c>
      <c r="D203" s="35">
        <v>56841</v>
      </c>
      <c r="F203" s="3">
        <v>1</v>
      </c>
      <c r="J203" s="38">
        <f t="shared" si="3"/>
        <v>38061</v>
      </c>
    </row>
    <row r="204" spans="1:10" x14ac:dyDescent="0.25">
      <c r="A204" s="1">
        <v>201</v>
      </c>
      <c r="B204" s="3">
        <v>1955</v>
      </c>
      <c r="C204" s="3" t="s">
        <v>31</v>
      </c>
      <c r="D204" s="35">
        <v>56872</v>
      </c>
      <c r="F204" s="3">
        <v>1</v>
      </c>
      <c r="J204" s="38">
        <f t="shared" si="3"/>
        <v>38092</v>
      </c>
    </row>
    <row r="205" spans="1:10" x14ac:dyDescent="0.25">
      <c r="A205" s="1">
        <v>202</v>
      </c>
      <c r="B205" s="36">
        <v>1956</v>
      </c>
      <c r="C205" s="3" t="s">
        <v>31</v>
      </c>
      <c r="D205" s="35">
        <v>57238</v>
      </c>
      <c r="E205" s="3">
        <v>1</v>
      </c>
      <c r="J205" s="38">
        <f t="shared" si="3"/>
        <v>38458</v>
      </c>
    </row>
    <row r="206" spans="1:10" x14ac:dyDescent="0.25">
      <c r="A206" s="1">
        <v>203</v>
      </c>
      <c r="B206" s="3">
        <v>1957</v>
      </c>
      <c r="C206" s="3" t="s">
        <v>23</v>
      </c>
      <c r="D206" s="35">
        <v>57511</v>
      </c>
      <c r="G206" s="3">
        <v>1</v>
      </c>
      <c r="J206" s="38">
        <f t="shared" si="3"/>
        <v>38731</v>
      </c>
    </row>
    <row r="207" spans="1:10" x14ac:dyDescent="0.25">
      <c r="A207" s="1">
        <v>204</v>
      </c>
      <c r="B207" s="36">
        <v>1958</v>
      </c>
      <c r="C207" s="3" t="s">
        <v>31</v>
      </c>
      <c r="D207" s="35">
        <v>57968</v>
      </c>
      <c r="G207" s="3">
        <v>1</v>
      </c>
      <c r="J207" s="38">
        <f t="shared" si="3"/>
        <v>39188</v>
      </c>
    </row>
    <row r="208" spans="1:10" x14ac:dyDescent="0.25">
      <c r="A208" s="1">
        <v>205</v>
      </c>
      <c r="B208" s="3">
        <v>1959</v>
      </c>
      <c r="C208" s="3" t="s">
        <v>67</v>
      </c>
      <c r="D208" s="35">
        <v>58266</v>
      </c>
      <c r="E208" s="3">
        <v>1</v>
      </c>
      <c r="J208" s="38">
        <f t="shared" si="3"/>
        <v>39486</v>
      </c>
    </row>
    <row r="209" spans="1:10" x14ac:dyDescent="0.25">
      <c r="A209" s="1">
        <v>206</v>
      </c>
      <c r="B209" s="3">
        <v>1959</v>
      </c>
      <c r="C209" s="3" t="s">
        <v>67</v>
      </c>
      <c r="D209" s="35">
        <v>58276</v>
      </c>
      <c r="E209" s="3">
        <v>1</v>
      </c>
      <c r="J209" s="38">
        <f t="shared" si="3"/>
        <v>39496</v>
      </c>
    </row>
    <row r="210" spans="1:10" x14ac:dyDescent="0.25">
      <c r="A210" s="1">
        <v>207</v>
      </c>
      <c r="B210" s="3">
        <v>1959</v>
      </c>
      <c r="C210" s="3" t="s">
        <v>31</v>
      </c>
      <c r="D210" s="35">
        <v>58333</v>
      </c>
      <c r="H210" s="3">
        <v>1</v>
      </c>
      <c r="J210" s="38">
        <f t="shared" si="3"/>
        <v>39553</v>
      </c>
    </row>
    <row r="211" spans="1:10" x14ac:dyDescent="0.25">
      <c r="A211" s="1">
        <v>208</v>
      </c>
      <c r="B211" s="36">
        <v>1960</v>
      </c>
      <c r="C211" s="3" t="s">
        <v>31</v>
      </c>
      <c r="D211" s="35">
        <v>58694</v>
      </c>
      <c r="H211" s="3">
        <v>1</v>
      </c>
      <c r="J211" s="38">
        <f t="shared" si="3"/>
        <v>39914</v>
      </c>
    </row>
    <row r="212" spans="1:10" x14ac:dyDescent="0.25">
      <c r="A212" s="1">
        <v>209</v>
      </c>
      <c r="B212" s="36">
        <v>1960</v>
      </c>
      <c r="C212" s="3" t="s">
        <v>31</v>
      </c>
      <c r="D212" s="35">
        <v>58704</v>
      </c>
      <c r="E212" s="3">
        <v>1</v>
      </c>
      <c r="J212" s="38">
        <f t="shared" si="3"/>
        <v>39924</v>
      </c>
    </row>
    <row r="213" spans="1:10" x14ac:dyDescent="0.25">
      <c r="A213" s="1">
        <v>210</v>
      </c>
      <c r="B213" s="3">
        <v>1961</v>
      </c>
      <c r="C213" s="3" t="s">
        <v>31</v>
      </c>
      <c r="D213" s="35">
        <v>59064</v>
      </c>
      <c r="H213" s="3">
        <v>1</v>
      </c>
      <c r="J213" s="38">
        <f t="shared" si="3"/>
        <v>40284</v>
      </c>
    </row>
    <row r="214" spans="1:10" x14ac:dyDescent="0.25">
      <c r="A214" s="1">
        <v>211</v>
      </c>
      <c r="B214" s="36">
        <v>1963</v>
      </c>
      <c r="C214" s="3" t="s">
        <v>31</v>
      </c>
      <c r="D214" s="35">
        <v>59794</v>
      </c>
      <c r="E214" s="3">
        <v>1</v>
      </c>
      <c r="J214" s="38">
        <f t="shared" si="3"/>
        <v>41014</v>
      </c>
    </row>
    <row r="215" spans="1:10" x14ac:dyDescent="0.25">
      <c r="A215" s="1">
        <v>212</v>
      </c>
      <c r="B215" s="3">
        <v>1964</v>
      </c>
      <c r="C215" s="3" t="s">
        <v>26</v>
      </c>
      <c r="D215" s="35">
        <v>60129</v>
      </c>
      <c r="F215" s="3">
        <v>1</v>
      </c>
      <c r="J215" s="38">
        <f t="shared" si="3"/>
        <v>41349</v>
      </c>
    </row>
    <row r="216" spans="1:10" x14ac:dyDescent="0.25">
      <c r="A216" s="1">
        <v>213</v>
      </c>
      <c r="B216" s="3">
        <v>1964</v>
      </c>
      <c r="C216" s="3" t="s">
        <v>31</v>
      </c>
      <c r="D216" s="35">
        <v>60160</v>
      </c>
      <c r="F216" s="3">
        <v>1</v>
      </c>
      <c r="J216" s="38">
        <f t="shared" si="3"/>
        <v>41380</v>
      </c>
    </row>
    <row r="217" spans="1:10" x14ac:dyDescent="0.25">
      <c r="A217" s="1">
        <v>214</v>
      </c>
      <c r="B217" s="3">
        <v>1964</v>
      </c>
      <c r="C217" s="3" t="s">
        <v>33</v>
      </c>
      <c r="D217" s="35">
        <v>60185</v>
      </c>
      <c r="G217" s="3">
        <v>1</v>
      </c>
      <c r="J217" s="38">
        <f t="shared" si="3"/>
        <v>41405</v>
      </c>
    </row>
    <row r="218" spans="1:10" x14ac:dyDescent="0.25">
      <c r="A218" s="1">
        <v>215</v>
      </c>
      <c r="B218" s="3">
        <v>1964</v>
      </c>
      <c r="C218" s="3" t="s">
        <v>33</v>
      </c>
      <c r="D218" s="35">
        <v>60195</v>
      </c>
      <c r="F218" s="3">
        <v>1</v>
      </c>
      <c r="J218" s="38">
        <f t="shared" si="3"/>
        <v>41415</v>
      </c>
    </row>
    <row r="219" spans="1:10" x14ac:dyDescent="0.25">
      <c r="A219" s="1">
        <v>216</v>
      </c>
      <c r="B219" s="36">
        <v>1965</v>
      </c>
      <c r="C219" s="3" t="s">
        <v>31</v>
      </c>
      <c r="D219" s="35">
        <v>60525</v>
      </c>
      <c r="G219" s="3">
        <v>1</v>
      </c>
      <c r="J219" s="38">
        <f t="shared" si="3"/>
        <v>41745</v>
      </c>
    </row>
    <row r="220" spans="1:10" x14ac:dyDescent="0.25">
      <c r="A220" s="1">
        <v>217</v>
      </c>
      <c r="B220" s="3">
        <v>1966</v>
      </c>
      <c r="C220" s="3" t="s">
        <v>23</v>
      </c>
      <c r="D220" s="35">
        <v>60798</v>
      </c>
      <c r="F220" s="3">
        <v>1</v>
      </c>
      <c r="J220" s="38">
        <f t="shared" si="3"/>
        <v>42018</v>
      </c>
    </row>
    <row r="221" spans="1:10" x14ac:dyDescent="0.25">
      <c r="A221" s="1">
        <v>218</v>
      </c>
      <c r="B221" s="3">
        <v>1966</v>
      </c>
      <c r="C221" s="3" t="s">
        <v>33</v>
      </c>
      <c r="D221" s="35">
        <v>60920</v>
      </c>
      <c r="E221" s="3">
        <v>1</v>
      </c>
      <c r="J221" s="38">
        <f t="shared" si="3"/>
        <v>42140</v>
      </c>
    </row>
    <row r="222" spans="1:10" x14ac:dyDescent="0.25">
      <c r="A222" s="1">
        <v>219</v>
      </c>
      <c r="B222" s="36">
        <v>1967</v>
      </c>
      <c r="C222" s="3" t="s">
        <v>31</v>
      </c>
      <c r="D222" s="35">
        <v>61255</v>
      </c>
      <c r="G222" s="3">
        <v>1</v>
      </c>
      <c r="J222" s="38">
        <f t="shared" si="3"/>
        <v>42475</v>
      </c>
    </row>
    <row r="223" spans="1:10" x14ac:dyDescent="0.25">
      <c r="A223" s="1">
        <v>220</v>
      </c>
      <c r="B223" s="3">
        <v>1968</v>
      </c>
      <c r="C223" s="3" t="s">
        <v>33</v>
      </c>
      <c r="D223" s="35">
        <v>61646</v>
      </c>
      <c r="F223" s="3">
        <v>1</v>
      </c>
      <c r="J223" s="38">
        <f t="shared" si="3"/>
        <v>42866</v>
      </c>
    </row>
    <row r="224" spans="1:10" x14ac:dyDescent="0.25">
      <c r="A224" s="1">
        <v>221</v>
      </c>
      <c r="B224" s="36">
        <v>1969</v>
      </c>
      <c r="C224" s="3" t="s">
        <v>26</v>
      </c>
      <c r="D224" s="35">
        <v>61955</v>
      </c>
      <c r="I224" s="3">
        <v>1</v>
      </c>
      <c r="J224" s="38">
        <f t="shared" si="3"/>
        <v>43175</v>
      </c>
    </row>
    <row r="225" spans="1:10" x14ac:dyDescent="0.25">
      <c r="A225" s="1">
        <v>222</v>
      </c>
      <c r="B225" s="36">
        <v>1969</v>
      </c>
      <c r="C225" s="3" t="s">
        <v>31</v>
      </c>
      <c r="D225" s="35">
        <v>61986</v>
      </c>
      <c r="E225" s="3">
        <v>1</v>
      </c>
      <c r="J225" s="38">
        <f t="shared" si="3"/>
        <v>43206</v>
      </c>
    </row>
    <row r="226" spans="1:10" x14ac:dyDescent="0.25">
      <c r="A226" s="1">
        <v>223</v>
      </c>
      <c r="B226" s="3">
        <v>1970</v>
      </c>
      <c r="C226" s="3" t="s">
        <v>26</v>
      </c>
      <c r="D226" s="35">
        <v>62320</v>
      </c>
      <c r="G226" s="3">
        <v>1</v>
      </c>
      <c r="J226" s="38">
        <f t="shared" si="3"/>
        <v>43540</v>
      </c>
    </row>
    <row r="227" spans="1:10" x14ac:dyDescent="0.25">
      <c r="A227" s="1">
        <v>224</v>
      </c>
      <c r="B227" s="36">
        <v>1971</v>
      </c>
      <c r="C227" s="3" t="s">
        <v>31</v>
      </c>
      <c r="D227" s="35">
        <v>62708</v>
      </c>
      <c r="F227" s="3">
        <v>1</v>
      </c>
      <c r="J227" s="38">
        <f t="shared" si="3"/>
        <v>43928</v>
      </c>
    </row>
    <row r="228" spans="1:10" x14ac:dyDescent="0.25">
      <c r="A228" s="1">
        <v>225</v>
      </c>
      <c r="B228" s="36">
        <v>1971</v>
      </c>
      <c r="C228" s="3" t="s">
        <v>31</v>
      </c>
      <c r="D228" s="35">
        <v>62716</v>
      </c>
      <c r="E228" s="3">
        <v>1</v>
      </c>
      <c r="J228" s="38">
        <f t="shared" si="3"/>
        <v>43936</v>
      </c>
    </row>
    <row r="229" spans="1:10" x14ac:dyDescent="0.25">
      <c r="A229" s="1">
        <v>226</v>
      </c>
      <c r="B229" s="36">
        <v>1971</v>
      </c>
      <c r="C229" s="3" t="s">
        <v>31</v>
      </c>
      <c r="D229" s="35">
        <v>62723</v>
      </c>
      <c r="E229" s="3">
        <v>1</v>
      </c>
      <c r="J229" s="38">
        <f t="shared" si="3"/>
        <v>43943</v>
      </c>
    </row>
    <row r="230" spans="1:10" x14ac:dyDescent="0.25">
      <c r="A230" s="1">
        <v>227</v>
      </c>
      <c r="B230" s="3">
        <v>1972</v>
      </c>
      <c r="C230" s="3" t="s">
        <v>23</v>
      </c>
      <c r="D230" s="35">
        <v>62990</v>
      </c>
      <c r="E230" s="3">
        <v>1</v>
      </c>
      <c r="J230" s="38">
        <f t="shared" si="3"/>
        <v>44210</v>
      </c>
    </row>
    <row r="231" spans="1:10" x14ac:dyDescent="0.25">
      <c r="A231" s="1">
        <v>228</v>
      </c>
      <c r="B231" s="36">
        <v>1974</v>
      </c>
      <c r="C231" s="3" t="s">
        <v>31</v>
      </c>
      <c r="D231" s="35">
        <v>63812</v>
      </c>
      <c r="G231" s="3">
        <v>1</v>
      </c>
      <c r="J231" s="38">
        <f t="shared" si="3"/>
        <v>45032</v>
      </c>
    </row>
    <row r="232" spans="1:10" x14ac:dyDescent="0.25">
      <c r="A232" s="1">
        <v>229</v>
      </c>
      <c r="B232" s="3">
        <v>1975</v>
      </c>
      <c r="C232" s="3" t="s">
        <v>31</v>
      </c>
      <c r="D232" s="35">
        <v>64177</v>
      </c>
      <c r="G232" s="3">
        <v>1</v>
      </c>
      <c r="J232" s="38">
        <f t="shared" si="3"/>
        <v>45397</v>
      </c>
    </row>
    <row r="233" spans="1:10" x14ac:dyDescent="0.25">
      <c r="A233" s="1">
        <v>230</v>
      </c>
      <c r="B233" s="36">
        <v>1976</v>
      </c>
      <c r="C233" s="3" t="s">
        <v>26</v>
      </c>
      <c r="D233" s="35">
        <v>64512</v>
      </c>
      <c r="E233" s="3">
        <v>1</v>
      </c>
      <c r="J233" s="38">
        <f t="shared" si="3"/>
        <v>45732</v>
      </c>
    </row>
    <row r="234" spans="1:10" x14ac:dyDescent="0.25">
      <c r="A234" s="1">
        <v>231</v>
      </c>
      <c r="B234" s="3">
        <v>1977</v>
      </c>
      <c r="C234" s="3" t="s">
        <v>31</v>
      </c>
      <c r="D234" s="35">
        <v>64908</v>
      </c>
      <c r="E234" s="3">
        <v>1</v>
      </c>
      <c r="J234" s="38">
        <f t="shared" si="3"/>
        <v>46128</v>
      </c>
    </row>
    <row r="235" spans="1:10" x14ac:dyDescent="0.25">
      <c r="A235" s="1">
        <v>232</v>
      </c>
      <c r="B235" s="36">
        <v>1979</v>
      </c>
      <c r="C235" s="3" t="s">
        <v>67</v>
      </c>
      <c r="D235" s="35">
        <v>65576</v>
      </c>
      <c r="E235" s="3">
        <v>1</v>
      </c>
      <c r="J235" s="38">
        <f t="shared" si="3"/>
        <v>46796</v>
      </c>
    </row>
    <row r="236" spans="1:10" x14ac:dyDescent="0.25">
      <c r="A236" s="1">
        <v>233</v>
      </c>
      <c r="B236" s="36">
        <v>1979</v>
      </c>
      <c r="C236" s="3" t="s">
        <v>31</v>
      </c>
      <c r="D236" s="35">
        <v>65633</v>
      </c>
      <c r="F236" s="3">
        <v>1</v>
      </c>
      <c r="J236" s="38">
        <f t="shared" si="3"/>
        <v>46853</v>
      </c>
    </row>
    <row r="237" spans="1:10" x14ac:dyDescent="0.25">
      <c r="A237" s="1">
        <v>234</v>
      </c>
      <c r="B237" s="36">
        <v>1979</v>
      </c>
      <c r="C237" s="3" t="s">
        <v>31</v>
      </c>
      <c r="D237" s="35">
        <v>65643</v>
      </c>
      <c r="G237" s="3">
        <v>1</v>
      </c>
      <c r="J237" s="38">
        <f t="shared" si="3"/>
        <v>46863</v>
      </c>
    </row>
    <row r="238" spans="1:10" x14ac:dyDescent="0.25">
      <c r="A238" s="1">
        <v>235</v>
      </c>
      <c r="B238" s="3">
        <v>1980</v>
      </c>
      <c r="C238" s="3" t="s">
        <v>26</v>
      </c>
      <c r="D238" s="35">
        <v>65973</v>
      </c>
      <c r="G238" s="3">
        <v>1</v>
      </c>
      <c r="J238" s="38">
        <f t="shared" si="3"/>
        <v>47193</v>
      </c>
    </row>
    <row r="239" spans="1:10" x14ac:dyDescent="0.25">
      <c r="A239" s="1">
        <v>236</v>
      </c>
      <c r="B239" s="36">
        <v>1983</v>
      </c>
      <c r="C239" s="3" t="s">
        <v>26</v>
      </c>
      <c r="D239" s="35">
        <v>67068</v>
      </c>
      <c r="G239" s="3">
        <v>1</v>
      </c>
      <c r="J239" s="38">
        <f t="shared" si="3"/>
        <v>48288</v>
      </c>
    </row>
    <row r="240" spans="1:10" x14ac:dyDescent="0.25">
      <c r="A240" s="1">
        <v>237</v>
      </c>
      <c r="B240" s="3">
        <v>1984</v>
      </c>
      <c r="C240" s="3" t="s">
        <v>31</v>
      </c>
      <c r="D240" s="35">
        <v>67465</v>
      </c>
      <c r="F240" s="3">
        <v>1</v>
      </c>
      <c r="J240" s="38">
        <f t="shared" si="3"/>
        <v>48685</v>
      </c>
    </row>
    <row r="241" spans="1:10" x14ac:dyDescent="0.25">
      <c r="A241" s="1">
        <v>238</v>
      </c>
      <c r="B241" s="36">
        <v>1985</v>
      </c>
      <c r="C241" s="3" t="s">
        <v>67</v>
      </c>
      <c r="D241" s="35">
        <v>67768</v>
      </c>
      <c r="E241" s="3">
        <v>1</v>
      </c>
      <c r="J241" s="38">
        <f t="shared" si="3"/>
        <v>48988</v>
      </c>
    </row>
    <row r="242" spans="1:10" x14ac:dyDescent="0.25">
      <c r="A242" s="1">
        <v>239</v>
      </c>
      <c r="B242" s="36">
        <v>1985</v>
      </c>
      <c r="C242" s="3" t="s">
        <v>26</v>
      </c>
      <c r="D242" s="35">
        <v>67799</v>
      </c>
      <c r="E242" s="3">
        <v>1</v>
      </c>
      <c r="J242" s="38">
        <f t="shared" si="3"/>
        <v>49019</v>
      </c>
    </row>
    <row r="243" spans="1:10" x14ac:dyDescent="0.25">
      <c r="A243" s="1">
        <v>240</v>
      </c>
      <c r="B243" s="36">
        <v>1985</v>
      </c>
      <c r="C243" s="3" t="s">
        <v>31</v>
      </c>
      <c r="D243" s="35">
        <v>67825</v>
      </c>
      <c r="G243" s="3">
        <v>1</v>
      </c>
      <c r="J243" s="38">
        <f t="shared" si="3"/>
        <v>49045</v>
      </c>
    </row>
    <row r="244" spans="1:10" x14ac:dyDescent="0.25">
      <c r="A244" s="1">
        <v>241</v>
      </c>
      <c r="B244" s="36">
        <v>1985</v>
      </c>
      <c r="C244" s="3" t="s">
        <v>31</v>
      </c>
      <c r="D244" s="35">
        <v>67835</v>
      </c>
      <c r="G244" s="3">
        <v>1</v>
      </c>
      <c r="J244" s="38">
        <f t="shared" si="3"/>
        <v>49055</v>
      </c>
    </row>
    <row r="245" spans="1:10" x14ac:dyDescent="0.25">
      <c r="A245" s="1">
        <v>242</v>
      </c>
      <c r="B245" s="36">
        <v>1985</v>
      </c>
      <c r="C245" s="3" t="s">
        <v>33</v>
      </c>
      <c r="D245" s="35">
        <v>67860</v>
      </c>
      <c r="E245" s="3">
        <v>1</v>
      </c>
      <c r="J245" s="38">
        <f t="shared" si="3"/>
        <v>49080</v>
      </c>
    </row>
    <row r="246" spans="1:10" x14ac:dyDescent="0.25">
      <c r="A246" s="1">
        <v>243</v>
      </c>
      <c r="B246" s="36">
        <v>1985</v>
      </c>
      <c r="C246" s="3" t="s">
        <v>61</v>
      </c>
      <c r="D246" s="35">
        <v>67891</v>
      </c>
      <c r="F246" s="3">
        <v>1</v>
      </c>
      <c r="J246" s="38">
        <f t="shared" si="3"/>
        <v>49111</v>
      </c>
    </row>
    <row r="247" spans="1:10" x14ac:dyDescent="0.25">
      <c r="A247" s="1">
        <v>244</v>
      </c>
      <c r="B247" s="3">
        <v>1986</v>
      </c>
      <c r="C247" s="3" t="s">
        <v>23</v>
      </c>
      <c r="D247" s="35">
        <v>68103</v>
      </c>
      <c r="E247" s="3">
        <v>1</v>
      </c>
      <c r="J247" s="38">
        <f t="shared" si="3"/>
        <v>49323</v>
      </c>
    </row>
    <row r="248" spans="1:10" x14ac:dyDescent="0.25">
      <c r="A248" s="1">
        <v>245</v>
      </c>
      <c r="B248" s="3">
        <v>1986</v>
      </c>
      <c r="C248" s="3" t="s">
        <v>26</v>
      </c>
      <c r="D248" s="35">
        <v>68164</v>
      </c>
      <c r="E248" s="3">
        <v>1</v>
      </c>
      <c r="J248" s="38">
        <f t="shared" si="3"/>
        <v>49384</v>
      </c>
    </row>
    <row r="249" spans="1:10" x14ac:dyDescent="0.25">
      <c r="A249" s="1">
        <v>246</v>
      </c>
      <c r="B249" s="36">
        <v>1987</v>
      </c>
      <c r="C249" s="3" t="s">
        <v>33</v>
      </c>
      <c r="D249" s="35">
        <v>68590</v>
      </c>
      <c r="E249" s="3">
        <v>1</v>
      </c>
      <c r="J249" s="38">
        <f t="shared" si="3"/>
        <v>49810</v>
      </c>
    </row>
    <row r="250" spans="1:10" x14ac:dyDescent="0.25">
      <c r="A250" s="1">
        <v>247</v>
      </c>
      <c r="B250" s="3">
        <v>1988</v>
      </c>
      <c r="C250" s="3" t="s">
        <v>31</v>
      </c>
      <c r="D250" s="35">
        <v>68926</v>
      </c>
      <c r="E250" s="3">
        <v>1</v>
      </c>
      <c r="J250" s="38">
        <f t="shared" si="3"/>
        <v>50146</v>
      </c>
    </row>
    <row r="251" spans="1:10" x14ac:dyDescent="0.25">
      <c r="A251" s="1">
        <v>248</v>
      </c>
      <c r="B251" s="36">
        <v>1989</v>
      </c>
      <c r="C251" s="3" t="s">
        <v>26</v>
      </c>
      <c r="D251" s="35">
        <v>69260</v>
      </c>
      <c r="E251" s="3">
        <v>1</v>
      </c>
      <c r="J251" s="38">
        <f t="shared" si="3"/>
        <v>50480</v>
      </c>
    </row>
    <row r="252" spans="1:10" x14ac:dyDescent="0.25">
      <c r="A252" s="1">
        <v>249</v>
      </c>
      <c r="B252" s="36">
        <v>1989</v>
      </c>
      <c r="C252" s="3" t="s">
        <v>31</v>
      </c>
      <c r="D252" s="35">
        <v>69291</v>
      </c>
      <c r="H252" s="3">
        <v>1</v>
      </c>
      <c r="J252" s="38">
        <f t="shared" si="3"/>
        <v>50511</v>
      </c>
    </row>
    <row r="253" spans="1:10" x14ac:dyDescent="0.25">
      <c r="A253" s="1">
        <v>250</v>
      </c>
      <c r="B253" s="36">
        <v>1989</v>
      </c>
      <c r="C253" s="3" t="s">
        <v>33</v>
      </c>
      <c r="D253" s="35">
        <v>69321</v>
      </c>
      <c r="E253" s="3">
        <v>1</v>
      </c>
      <c r="J253" s="38">
        <f t="shared" si="3"/>
        <v>50541</v>
      </c>
    </row>
    <row r="254" spans="1:10" x14ac:dyDescent="0.25">
      <c r="A254" s="1">
        <v>251</v>
      </c>
      <c r="B254" s="3">
        <v>1991</v>
      </c>
      <c r="C254" s="3" t="s">
        <v>26</v>
      </c>
      <c r="D254" s="35">
        <v>69990</v>
      </c>
      <c r="F254" s="3">
        <v>1</v>
      </c>
      <c r="J254" s="38">
        <f t="shared" si="3"/>
        <v>51210</v>
      </c>
    </row>
    <row r="255" spans="1:10" x14ac:dyDescent="0.25">
      <c r="A255" s="1">
        <v>252</v>
      </c>
      <c r="B255" s="36">
        <v>1992</v>
      </c>
      <c r="C255" s="3" t="s">
        <v>26</v>
      </c>
      <c r="D255" s="35">
        <v>70356</v>
      </c>
      <c r="I255" s="3">
        <v>1</v>
      </c>
      <c r="J255" s="38">
        <f t="shared" si="3"/>
        <v>51576</v>
      </c>
    </row>
    <row r="256" spans="1:10" x14ac:dyDescent="0.25">
      <c r="A256" s="1">
        <v>253</v>
      </c>
      <c r="B256" s="3">
        <v>1993</v>
      </c>
      <c r="C256" s="3" t="s">
        <v>26</v>
      </c>
      <c r="D256" s="35">
        <v>70721</v>
      </c>
      <c r="G256" s="3">
        <v>1</v>
      </c>
      <c r="J256" s="38">
        <f t="shared" si="3"/>
        <v>51941</v>
      </c>
    </row>
    <row r="257" spans="1:10" x14ac:dyDescent="0.25">
      <c r="A257" s="1">
        <v>254</v>
      </c>
      <c r="B257" s="36">
        <v>1995</v>
      </c>
      <c r="C257" s="3" t="s">
        <v>26</v>
      </c>
      <c r="D257" s="35">
        <v>71451</v>
      </c>
      <c r="F257" s="3">
        <v>1</v>
      </c>
      <c r="J257" s="38">
        <f t="shared" si="3"/>
        <v>52671</v>
      </c>
    </row>
    <row r="258" spans="1:10" x14ac:dyDescent="0.25">
      <c r="A258" s="1">
        <v>255</v>
      </c>
      <c r="B258" s="36">
        <v>1995</v>
      </c>
      <c r="C258" s="3" t="s">
        <v>33</v>
      </c>
      <c r="D258" s="35">
        <v>71512</v>
      </c>
      <c r="G258" s="3">
        <v>1</v>
      </c>
      <c r="J258" s="38">
        <f t="shared" si="3"/>
        <v>52732</v>
      </c>
    </row>
    <row r="259" spans="1:10" x14ac:dyDescent="0.25">
      <c r="A259" s="1">
        <v>256</v>
      </c>
      <c r="B259" s="3">
        <v>1996</v>
      </c>
      <c r="C259" s="3" t="s">
        <v>67</v>
      </c>
      <c r="D259" s="35">
        <v>71786</v>
      </c>
      <c r="F259" s="3">
        <v>1</v>
      </c>
      <c r="J259" s="38">
        <f t="shared" si="3"/>
        <v>53006</v>
      </c>
    </row>
    <row r="260" spans="1:10" x14ac:dyDescent="0.25">
      <c r="A260" s="1">
        <v>257</v>
      </c>
      <c r="B260" s="3">
        <v>1996</v>
      </c>
      <c r="C260" s="3" t="s">
        <v>31</v>
      </c>
      <c r="D260" s="35">
        <v>71848</v>
      </c>
      <c r="G260" s="3">
        <v>1</v>
      </c>
      <c r="J260" s="38">
        <f t="shared" ref="J260:J297" si="4">D260-$K$3</f>
        <v>53068</v>
      </c>
    </row>
    <row r="261" spans="1:10" x14ac:dyDescent="0.25">
      <c r="A261" s="1">
        <v>258</v>
      </c>
      <c r="B261" s="36">
        <v>1997</v>
      </c>
      <c r="C261" s="3" t="s">
        <v>67</v>
      </c>
      <c r="D261" s="35">
        <v>72151</v>
      </c>
      <c r="E261" s="3">
        <v>1</v>
      </c>
      <c r="J261" s="38">
        <f t="shared" si="4"/>
        <v>53371</v>
      </c>
    </row>
    <row r="262" spans="1:10" x14ac:dyDescent="0.25">
      <c r="A262" s="1">
        <v>259</v>
      </c>
      <c r="B262" s="3">
        <v>1998</v>
      </c>
      <c r="C262" s="3" t="s">
        <v>26</v>
      </c>
      <c r="D262" s="35">
        <v>72547</v>
      </c>
      <c r="F262" s="3">
        <v>1</v>
      </c>
      <c r="J262" s="38">
        <f t="shared" si="4"/>
        <v>53767</v>
      </c>
    </row>
    <row r="263" spans="1:10" x14ac:dyDescent="0.25">
      <c r="A263" s="1">
        <v>260</v>
      </c>
      <c r="B263" s="3">
        <v>1998</v>
      </c>
      <c r="C263" s="3" t="s">
        <v>31</v>
      </c>
      <c r="D263" s="35">
        <v>72573</v>
      </c>
      <c r="E263" s="3">
        <v>1</v>
      </c>
      <c r="J263" s="38">
        <f t="shared" si="4"/>
        <v>53793</v>
      </c>
    </row>
    <row r="264" spans="1:10" x14ac:dyDescent="0.25">
      <c r="A264" s="1">
        <v>261</v>
      </c>
      <c r="B264" s="3">
        <v>1998</v>
      </c>
      <c r="C264" s="3" t="s">
        <v>31</v>
      </c>
      <c r="D264" s="35">
        <v>72583</v>
      </c>
      <c r="F264" s="3">
        <v>1</v>
      </c>
      <c r="J264" s="38">
        <f t="shared" si="4"/>
        <v>53803</v>
      </c>
    </row>
    <row r="265" spans="1:10" x14ac:dyDescent="0.25">
      <c r="A265" s="1">
        <v>262</v>
      </c>
      <c r="B265" s="36">
        <v>1999</v>
      </c>
      <c r="C265" s="3" t="s">
        <v>26</v>
      </c>
      <c r="D265" s="35">
        <v>72912</v>
      </c>
      <c r="G265" s="3">
        <v>1</v>
      </c>
      <c r="J265" s="38">
        <f t="shared" si="4"/>
        <v>54132</v>
      </c>
    </row>
    <row r="266" spans="1:10" x14ac:dyDescent="0.25">
      <c r="A266" s="1">
        <v>263</v>
      </c>
      <c r="B266" s="36">
        <v>1999</v>
      </c>
      <c r="C266" s="3" t="s">
        <v>31</v>
      </c>
      <c r="D266" s="35">
        <v>72943</v>
      </c>
      <c r="F266" s="3">
        <v>1</v>
      </c>
      <c r="J266" s="38">
        <f t="shared" si="4"/>
        <v>54163</v>
      </c>
    </row>
    <row r="267" spans="1:10" x14ac:dyDescent="0.25">
      <c r="A267" s="1">
        <v>264</v>
      </c>
      <c r="B267" s="36">
        <v>1999</v>
      </c>
      <c r="C267" s="3" t="s">
        <v>33</v>
      </c>
      <c r="D267" s="35">
        <v>72973</v>
      </c>
      <c r="F267" s="3">
        <v>1</v>
      </c>
      <c r="J267" s="38">
        <f t="shared" si="4"/>
        <v>54193</v>
      </c>
    </row>
    <row r="268" spans="1:10" x14ac:dyDescent="0.25">
      <c r="A268" s="1">
        <v>265</v>
      </c>
      <c r="B268" s="3">
        <v>2002</v>
      </c>
      <c r="C268" s="3" t="s">
        <v>33</v>
      </c>
      <c r="D268" s="35">
        <v>74068</v>
      </c>
      <c r="E268" s="3">
        <v>1</v>
      </c>
      <c r="J268" s="38">
        <f t="shared" si="4"/>
        <v>55288</v>
      </c>
    </row>
    <row r="269" spans="1:10" x14ac:dyDescent="0.25">
      <c r="A269" s="1">
        <v>266</v>
      </c>
      <c r="B269" s="36">
        <v>2003</v>
      </c>
      <c r="C269" s="3" t="s">
        <v>67</v>
      </c>
      <c r="D269" s="35">
        <v>74341</v>
      </c>
      <c r="E269" s="3">
        <v>1</v>
      </c>
      <c r="J269" s="38">
        <f t="shared" si="4"/>
        <v>55561</v>
      </c>
    </row>
    <row r="270" spans="1:10" x14ac:dyDescent="0.25">
      <c r="A270" s="1">
        <v>267</v>
      </c>
      <c r="B270" s="36">
        <v>2003</v>
      </c>
      <c r="C270" s="3" t="s">
        <v>31</v>
      </c>
      <c r="D270" s="35">
        <v>74403</v>
      </c>
      <c r="F270" s="3">
        <v>1</v>
      </c>
      <c r="J270" s="38">
        <f t="shared" si="4"/>
        <v>55623</v>
      </c>
    </row>
    <row r="271" spans="1:10" x14ac:dyDescent="0.25">
      <c r="A271" s="1">
        <v>268</v>
      </c>
      <c r="B271" s="3">
        <v>2004</v>
      </c>
      <c r="C271" s="3" t="s">
        <v>26</v>
      </c>
      <c r="D271" s="35">
        <v>74730</v>
      </c>
      <c r="E271" s="3">
        <v>1</v>
      </c>
      <c r="J271" s="38">
        <f t="shared" si="4"/>
        <v>55950</v>
      </c>
    </row>
    <row r="272" spans="1:10" x14ac:dyDescent="0.25">
      <c r="A272" s="1">
        <v>269</v>
      </c>
      <c r="B272" s="3">
        <v>2004</v>
      </c>
      <c r="C272" s="3" t="s">
        <v>26</v>
      </c>
      <c r="D272" s="35">
        <v>74738</v>
      </c>
      <c r="H272" s="3">
        <v>1</v>
      </c>
      <c r="J272" s="38">
        <f t="shared" si="4"/>
        <v>55958</v>
      </c>
    </row>
    <row r="273" spans="1:10" x14ac:dyDescent="0.25">
      <c r="A273" s="1">
        <v>270</v>
      </c>
      <c r="B273" s="3">
        <v>2004</v>
      </c>
      <c r="C273" s="3" t="s">
        <v>26</v>
      </c>
      <c r="D273" s="35">
        <v>74745</v>
      </c>
      <c r="E273" s="3">
        <v>1</v>
      </c>
      <c r="J273" s="38">
        <f t="shared" si="4"/>
        <v>55965</v>
      </c>
    </row>
    <row r="274" spans="1:10" x14ac:dyDescent="0.25">
      <c r="A274" s="1">
        <v>271</v>
      </c>
      <c r="B274" s="3">
        <v>2004</v>
      </c>
      <c r="C274" s="3" t="s">
        <v>31</v>
      </c>
      <c r="D274" s="35">
        <v>74761</v>
      </c>
      <c r="F274" s="3">
        <v>1</v>
      </c>
      <c r="J274" s="38">
        <f t="shared" si="4"/>
        <v>55981</v>
      </c>
    </row>
    <row r="275" spans="1:10" x14ac:dyDescent="0.25">
      <c r="A275" s="1">
        <v>272</v>
      </c>
      <c r="B275" s="3">
        <v>2004</v>
      </c>
      <c r="C275" s="3" t="s">
        <v>31</v>
      </c>
      <c r="D275" s="35">
        <v>74769</v>
      </c>
      <c r="G275" s="3">
        <v>1</v>
      </c>
      <c r="J275" s="38">
        <f t="shared" si="4"/>
        <v>55989</v>
      </c>
    </row>
    <row r="276" spans="1:10" x14ac:dyDescent="0.25">
      <c r="A276" s="1">
        <v>273</v>
      </c>
      <c r="B276" s="3">
        <v>2004</v>
      </c>
      <c r="C276" s="3" t="s">
        <v>31</v>
      </c>
      <c r="D276" s="35">
        <v>74776</v>
      </c>
      <c r="G276" s="3">
        <v>1</v>
      </c>
      <c r="J276" s="38">
        <f t="shared" si="4"/>
        <v>55996</v>
      </c>
    </row>
    <row r="277" spans="1:10" x14ac:dyDescent="0.25">
      <c r="A277" s="1">
        <v>274</v>
      </c>
      <c r="B277" s="36">
        <v>2005</v>
      </c>
      <c r="C277" s="3" t="s">
        <v>67</v>
      </c>
      <c r="D277" s="35">
        <v>75067</v>
      </c>
      <c r="E277" s="3">
        <v>1</v>
      </c>
      <c r="J277" s="38">
        <f t="shared" si="4"/>
        <v>56287</v>
      </c>
    </row>
    <row r="278" spans="1:10" x14ac:dyDescent="0.25">
      <c r="A278" s="1">
        <v>275</v>
      </c>
      <c r="B278" s="36">
        <v>2005</v>
      </c>
      <c r="C278" s="3" t="s">
        <v>67</v>
      </c>
      <c r="D278" s="35">
        <v>75078</v>
      </c>
      <c r="G278" s="3">
        <v>1</v>
      </c>
      <c r="J278" s="38">
        <f t="shared" si="4"/>
        <v>56298</v>
      </c>
    </row>
    <row r="279" spans="1:10" x14ac:dyDescent="0.25">
      <c r="A279" s="1">
        <v>276</v>
      </c>
      <c r="B279" s="36">
        <v>2005</v>
      </c>
      <c r="C279" s="3" t="s">
        <v>26</v>
      </c>
      <c r="D279" s="35">
        <v>75103</v>
      </c>
      <c r="G279" s="3">
        <v>1</v>
      </c>
      <c r="J279" s="38">
        <f t="shared" si="4"/>
        <v>56323</v>
      </c>
    </row>
    <row r="280" spans="1:10" x14ac:dyDescent="0.25">
      <c r="A280" s="1">
        <v>277</v>
      </c>
      <c r="B280" s="36">
        <v>2005</v>
      </c>
      <c r="C280" s="3" t="s">
        <v>31</v>
      </c>
      <c r="D280" s="35">
        <v>75129</v>
      </c>
      <c r="E280" s="3">
        <v>1</v>
      </c>
      <c r="J280" s="38">
        <f t="shared" si="4"/>
        <v>56349</v>
      </c>
    </row>
    <row r="281" spans="1:10" x14ac:dyDescent="0.25">
      <c r="A281" s="1">
        <v>278</v>
      </c>
      <c r="B281" s="36">
        <v>2005</v>
      </c>
      <c r="C281" s="3" t="s">
        <v>31</v>
      </c>
      <c r="D281" s="35">
        <v>75140</v>
      </c>
      <c r="G281" s="3">
        <v>1</v>
      </c>
      <c r="J281" s="38">
        <f t="shared" si="4"/>
        <v>56360</v>
      </c>
    </row>
    <row r="282" spans="1:10" x14ac:dyDescent="0.25">
      <c r="A282" s="1">
        <v>279</v>
      </c>
      <c r="B282" s="36">
        <v>2005</v>
      </c>
      <c r="C282" s="3" t="s">
        <v>33</v>
      </c>
      <c r="D282" s="35">
        <v>75164</v>
      </c>
      <c r="G282" s="3">
        <v>1</v>
      </c>
      <c r="J282" s="38">
        <f t="shared" si="4"/>
        <v>56384</v>
      </c>
    </row>
    <row r="283" spans="1:10" x14ac:dyDescent="0.25">
      <c r="A283" s="1">
        <v>280</v>
      </c>
      <c r="B283" s="3">
        <v>2007</v>
      </c>
      <c r="C283" s="3" t="s">
        <v>31</v>
      </c>
      <c r="D283" s="35">
        <v>75864</v>
      </c>
      <c r="E283" s="3">
        <v>1</v>
      </c>
      <c r="J283" s="38">
        <f t="shared" si="4"/>
        <v>57084</v>
      </c>
    </row>
    <row r="284" spans="1:10" x14ac:dyDescent="0.25">
      <c r="A284" s="1">
        <v>281</v>
      </c>
      <c r="B284" s="36">
        <v>2008</v>
      </c>
      <c r="C284" s="3" t="s">
        <v>67</v>
      </c>
      <c r="D284" s="35">
        <v>76168</v>
      </c>
      <c r="E284" s="3">
        <v>1</v>
      </c>
      <c r="J284" s="38">
        <f t="shared" si="4"/>
        <v>57388</v>
      </c>
    </row>
    <row r="285" spans="1:10" x14ac:dyDescent="0.25">
      <c r="A285" s="1">
        <v>282</v>
      </c>
      <c r="B285" s="36">
        <v>2008</v>
      </c>
      <c r="C285" s="3" t="s">
        <v>31</v>
      </c>
      <c r="D285" s="35">
        <v>76225</v>
      </c>
      <c r="F285" s="3">
        <v>1</v>
      </c>
      <c r="J285" s="38">
        <f t="shared" si="4"/>
        <v>57445</v>
      </c>
    </row>
    <row r="286" spans="1:10" x14ac:dyDescent="0.25">
      <c r="A286" s="1">
        <v>283</v>
      </c>
      <c r="B286" s="36">
        <v>2008</v>
      </c>
      <c r="C286" s="3" t="s">
        <v>31</v>
      </c>
      <c r="D286" s="35">
        <v>76236</v>
      </c>
      <c r="F286" s="3">
        <v>1</v>
      </c>
      <c r="J286" s="38">
        <f t="shared" si="4"/>
        <v>57456</v>
      </c>
    </row>
    <row r="287" spans="1:10" x14ac:dyDescent="0.25">
      <c r="A287" s="1">
        <v>284</v>
      </c>
      <c r="B287" s="3">
        <v>2011</v>
      </c>
      <c r="C287" s="3" t="s">
        <v>26</v>
      </c>
      <c r="D287" s="35">
        <v>77294</v>
      </c>
      <c r="E287" s="3">
        <v>1</v>
      </c>
      <c r="J287" s="38">
        <f t="shared" si="4"/>
        <v>58514</v>
      </c>
    </row>
    <row r="288" spans="1:10" x14ac:dyDescent="0.25">
      <c r="A288" s="1">
        <v>285</v>
      </c>
      <c r="B288" s="36">
        <v>2012</v>
      </c>
      <c r="C288" s="3" t="s">
        <v>26</v>
      </c>
      <c r="D288" s="35">
        <v>77660</v>
      </c>
      <c r="E288" s="3">
        <v>1</v>
      </c>
      <c r="J288" s="38">
        <f t="shared" si="4"/>
        <v>58880</v>
      </c>
    </row>
    <row r="289" spans="1:10" x14ac:dyDescent="0.25">
      <c r="A289" s="1">
        <v>286</v>
      </c>
      <c r="B289" s="36">
        <v>2012</v>
      </c>
      <c r="C289" s="3" t="s">
        <v>33</v>
      </c>
      <c r="D289" s="35">
        <v>77721</v>
      </c>
      <c r="E289" s="3">
        <v>1</v>
      </c>
      <c r="J289" s="38">
        <f t="shared" si="4"/>
        <v>58941</v>
      </c>
    </row>
    <row r="290" spans="1:10" x14ac:dyDescent="0.25">
      <c r="A290" s="1">
        <v>287</v>
      </c>
      <c r="B290" s="3">
        <v>2014</v>
      </c>
      <c r="C290" s="3" t="s">
        <v>67</v>
      </c>
      <c r="D290" s="35">
        <v>78359</v>
      </c>
      <c r="F290" s="3">
        <v>1</v>
      </c>
      <c r="J290" s="38">
        <f t="shared" si="4"/>
        <v>59579</v>
      </c>
    </row>
    <row r="291" spans="1:10" x14ac:dyDescent="0.25">
      <c r="A291" s="1">
        <v>288</v>
      </c>
      <c r="B291" s="36">
        <v>2016</v>
      </c>
      <c r="C291" s="3" t="s">
        <v>31</v>
      </c>
      <c r="D291" s="35">
        <v>79152</v>
      </c>
      <c r="E291" s="3">
        <v>1</v>
      </c>
      <c r="J291" s="38">
        <f t="shared" si="4"/>
        <v>60372</v>
      </c>
    </row>
    <row r="292" spans="1:10" x14ac:dyDescent="0.25">
      <c r="A292" s="1">
        <v>289</v>
      </c>
      <c r="B292" s="36">
        <v>2016</v>
      </c>
      <c r="C292" s="3" t="s">
        <v>33</v>
      </c>
      <c r="D292" s="35">
        <v>79182</v>
      </c>
      <c r="F292" s="3">
        <v>1</v>
      </c>
      <c r="J292" s="38">
        <f t="shared" si="4"/>
        <v>60402</v>
      </c>
    </row>
    <row r="293" spans="1:10" x14ac:dyDescent="0.25">
      <c r="A293" s="1">
        <v>290</v>
      </c>
      <c r="B293" s="3">
        <v>2017</v>
      </c>
      <c r="C293" s="3" t="s">
        <v>26</v>
      </c>
      <c r="D293" s="35">
        <v>79486</v>
      </c>
      <c r="H293" s="3">
        <v>1</v>
      </c>
      <c r="J293" s="38">
        <f t="shared" si="4"/>
        <v>60706</v>
      </c>
    </row>
    <row r="294" spans="1:10" x14ac:dyDescent="0.25">
      <c r="A294" s="1">
        <v>291</v>
      </c>
      <c r="B294" s="3">
        <v>2017</v>
      </c>
      <c r="C294" s="3" t="s">
        <v>31</v>
      </c>
      <c r="D294" s="35">
        <v>79517</v>
      </c>
      <c r="H294" s="3">
        <v>1</v>
      </c>
      <c r="J294" s="38">
        <f t="shared" si="4"/>
        <v>60737</v>
      </c>
    </row>
    <row r="295" spans="1:10" x14ac:dyDescent="0.25">
      <c r="A295" s="1">
        <v>292</v>
      </c>
      <c r="B295" s="3">
        <v>2017</v>
      </c>
      <c r="C295" s="3" t="s">
        <v>33</v>
      </c>
      <c r="D295" s="35">
        <v>79547</v>
      </c>
      <c r="E295" s="3">
        <v>1</v>
      </c>
      <c r="J295" s="38">
        <f t="shared" si="4"/>
        <v>60767</v>
      </c>
    </row>
    <row r="296" spans="1:10" x14ac:dyDescent="0.25">
      <c r="A296" s="1">
        <v>293</v>
      </c>
      <c r="B296" s="36">
        <v>2018</v>
      </c>
      <c r="C296" s="3" t="s">
        <v>31</v>
      </c>
      <c r="D296" s="35">
        <v>79882</v>
      </c>
      <c r="E296" s="3">
        <v>1</v>
      </c>
      <c r="J296" s="38">
        <f t="shared" si="4"/>
        <v>61102</v>
      </c>
    </row>
    <row r="297" spans="1:10" x14ac:dyDescent="0.25">
      <c r="A297" s="78">
        <v>294</v>
      </c>
      <c r="B297" s="36">
        <v>2018</v>
      </c>
      <c r="C297" s="3" t="s">
        <v>33</v>
      </c>
      <c r="D297" s="35">
        <v>79912</v>
      </c>
      <c r="I297" s="3">
        <v>1</v>
      </c>
      <c r="J297" s="38">
        <f t="shared" si="4"/>
        <v>61132</v>
      </c>
    </row>
    <row r="298" spans="1:10" x14ac:dyDescent="0.25">
      <c r="A298" s="41">
        <f>COUNT(A4:A297)</f>
        <v>294</v>
      </c>
      <c r="E298" s="3">
        <f>SUM(E4:E297)</f>
        <v>122</v>
      </c>
      <c r="F298" s="3">
        <f t="shared" ref="F298:I298" si="5">SUM(F4:F297)</f>
        <v>80</v>
      </c>
      <c r="G298" s="3">
        <f t="shared" si="5"/>
        <v>64</v>
      </c>
      <c r="H298" s="3">
        <f t="shared" si="5"/>
        <v>24</v>
      </c>
      <c r="I298" s="3">
        <f t="shared" si="5"/>
        <v>4</v>
      </c>
      <c r="J298" s="123">
        <f>SUM(J4:J297)</f>
        <v>8588452</v>
      </c>
    </row>
  </sheetData>
  <sortState ref="A5:J297">
    <sortCondition ref="D4:D297"/>
  </sortState>
  <mergeCells count="7">
    <mergeCell ref="E2:I2"/>
    <mergeCell ref="B2:C2"/>
    <mergeCell ref="A1:M1"/>
    <mergeCell ref="N1:O1"/>
    <mergeCell ref="A2:A3"/>
    <mergeCell ref="D2:D3"/>
    <mergeCell ref="J2:J3"/>
  </mergeCells>
  <phoneticPr fontId="9" type="noConversion"/>
  <printOptions horizontalCentered="1" verticalCentered="1"/>
  <pageMargins left="0.45" right="0.45" top="0.75" bottom="0.75" header="0.3" footer="0.3"/>
  <pageSetup scale="88" orientation="landscape" r:id="rId1"/>
  <headerFooter>
    <oddHeader>&amp;C&amp;"-,Bold"&amp;18US Landfalling Hurricanes, 1851-2018, All Categories</oddHeader>
    <oddFooter>&amp;L&amp;10 200220 Tim.Adams@NASA.gov and Katherine.A.Rice@NASA.gov</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A0083D-8F66-43BB-801B-4B76C04D775A}">
  <sheetPr>
    <tabColor rgb="FFEAD5FF"/>
    <pageSetUpPr fitToPage="1"/>
  </sheetPr>
  <dimension ref="A1:Z203"/>
  <sheetViews>
    <sheetView zoomScaleNormal="100" workbookViewId="0">
      <selection activeCell="Y4" sqref="Y4"/>
    </sheetView>
  </sheetViews>
  <sheetFormatPr defaultRowHeight="15" x14ac:dyDescent="0.25"/>
  <cols>
    <col min="2" max="3" width="9.140625" style="3"/>
    <col min="4" max="4" width="12.7109375" style="3" customWidth="1"/>
    <col min="5" max="9" width="6.7109375" style="3" customWidth="1"/>
    <col min="10" max="10" width="10.7109375" style="3" customWidth="1"/>
    <col min="11" max="13" width="12.7109375" customWidth="1"/>
    <col min="14" max="15" width="11.7109375" customWidth="1"/>
    <col min="16" max="18" width="9.140625" customWidth="1"/>
    <col min="19" max="20" width="9.140625" style="92" customWidth="1"/>
    <col min="21" max="23" width="9.140625" customWidth="1"/>
  </cols>
  <sheetData>
    <row r="1" spans="1:26" ht="24.95" customHeight="1" x14ac:dyDescent="0.25">
      <c r="A1" s="128" t="s">
        <v>3</v>
      </c>
      <c r="B1" s="129"/>
      <c r="C1" s="129"/>
      <c r="D1" s="129"/>
      <c r="E1" s="129"/>
      <c r="F1" s="129"/>
      <c r="G1" s="129"/>
      <c r="H1" s="129"/>
      <c r="I1" s="129"/>
      <c r="J1" s="129"/>
      <c r="K1" s="129"/>
      <c r="L1" s="129"/>
      <c r="M1" s="130"/>
      <c r="N1" s="136" t="s">
        <v>2</v>
      </c>
      <c r="O1" s="137"/>
      <c r="P1" s="93"/>
    </row>
    <row r="2" spans="1:26" s="39" customFormat="1" ht="59.25" customHeight="1" x14ac:dyDescent="0.2">
      <c r="A2" s="138" t="s">
        <v>364</v>
      </c>
      <c r="B2" s="135" t="s">
        <v>366</v>
      </c>
      <c r="C2" s="135"/>
      <c r="D2" s="140" t="s">
        <v>418</v>
      </c>
      <c r="E2" s="134" t="s">
        <v>365</v>
      </c>
      <c r="F2" s="134"/>
      <c r="G2" s="134"/>
      <c r="H2" s="134"/>
      <c r="I2" s="134"/>
      <c r="J2" s="142" t="s">
        <v>396</v>
      </c>
      <c r="K2" s="62" t="s">
        <v>367</v>
      </c>
      <c r="L2" s="62" t="s">
        <v>368</v>
      </c>
      <c r="M2" s="72" t="s">
        <v>394</v>
      </c>
      <c r="N2" s="73" t="s">
        <v>392</v>
      </c>
      <c r="O2" s="74" t="s">
        <v>393</v>
      </c>
      <c r="P2" s="94"/>
      <c r="R2" s="96"/>
      <c r="S2" s="97"/>
      <c r="T2" s="97"/>
      <c r="U2" s="98"/>
      <c r="V2" s="98"/>
      <c r="W2" s="98"/>
      <c r="X2" s="98"/>
      <c r="Y2" s="98"/>
      <c r="Z2" s="98"/>
    </row>
    <row r="3" spans="1:26" s="39" customFormat="1" ht="60.75" customHeight="1" x14ac:dyDescent="0.2">
      <c r="A3" s="139"/>
      <c r="B3" s="86" t="s">
        <v>363</v>
      </c>
      <c r="C3" s="86" t="s">
        <v>11</v>
      </c>
      <c r="D3" s="141"/>
      <c r="E3" s="87">
        <v>1</v>
      </c>
      <c r="F3" s="87">
        <v>2</v>
      </c>
      <c r="G3" s="87">
        <v>3</v>
      </c>
      <c r="H3" s="87">
        <v>4</v>
      </c>
      <c r="I3" s="87">
        <v>5</v>
      </c>
      <c r="J3" s="143"/>
      <c r="K3" s="69">
        <v>518</v>
      </c>
      <c r="L3" s="69">
        <v>43434</v>
      </c>
      <c r="M3" s="70">
        <f>L3-K3</f>
        <v>42916</v>
      </c>
      <c r="N3" s="64">
        <f>((J202/A202)-(M3/2))/(M3*((1/(12*A202))^0.5))</f>
        <v>-1.10957301825237</v>
      </c>
      <c r="O3" s="65">
        <f>ABS(1-2*(1-_xlfn.NORM.S.DIST(N3,TRUE)))</f>
        <v>0.73281693650648827</v>
      </c>
      <c r="P3" s="95"/>
      <c r="R3" s="99"/>
      <c r="S3" s="100"/>
      <c r="T3" s="100"/>
      <c r="U3" s="98"/>
      <c r="V3" s="101"/>
      <c r="W3" s="101"/>
      <c r="X3" s="102"/>
      <c r="Y3" s="98"/>
      <c r="Z3" s="98"/>
    </row>
    <row r="4" spans="1:26" x14ac:dyDescent="0.25">
      <c r="A4" s="1">
        <v>97</v>
      </c>
      <c r="B4" s="36">
        <v>1901</v>
      </c>
      <c r="C4" s="3" t="s">
        <v>67</v>
      </c>
      <c r="D4" s="35">
        <v>562</v>
      </c>
      <c r="E4" s="3">
        <v>1</v>
      </c>
      <c r="J4" s="38">
        <f t="shared" ref="J4:J67" si="0">D4-$K$3</f>
        <v>44</v>
      </c>
      <c r="M4" s="83">
        <f>M3/365</f>
        <v>117.57808219178082</v>
      </c>
      <c r="R4" s="103"/>
      <c r="S4" s="104"/>
      <c r="T4" s="105"/>
      <c r="U4" s="106"/>
      <c r="V4" s="107"/>
      <c r="W4" s="108"/>
      <c r="X4" s="108"/>
      <c r="Y4" s="28"/>
      <c r="Z4" s="28"/>
    </row>
    <row r="5" spans="1:26" x14ac:dyDescent="0.25">
      <c r="A5" s="1">
        <v>98</v>
      </c>
      <c r="B5" s="36">
        <v>1901</v>
      </c>
      <c r="C5" s="3" t="s">
        <v>26</v>
      </c>
      <c r="D5" s="35">
        <v>593</v>
      </c>
      <c r="E5" s="3">
        <v>1</v>
      </c>
      <c r="J5" s="38">
        <f t="shared" si="0"/>
        <v>75</v>
      </c>
      <c r="R5" s="28"/>
      <c r="S5" s="104"/>
      <c r="T5" s="105"/>
      <c r="U5" s="28"/>
      <c r="V5" s="28"/>
      <c r="W5" s="108"/>
      <c r="X5" s="108"/>
      <c r="Y5" s="109"/>
      <c r="Z5" s="28"/>
    </row>
    <row r="6" spans="1:26" x14ac:dyDescent="0.25">
      <c r="A6" s="1">
        <v>99</v>
      </c>
      <c r="B6" s="3">
        <v>1903</v>
      </c>
      <c r="C6" s="3" t="s">
        <v>31</v>
      </c>
      <c r="D6" s="35">
        <v>1349</v>
      </c>
      <c r="E6" s="3">
        <v>1</v>
      </c>
      <c r="J6" s="38">
        <f t="shared" si="0"/>
        <v>831</v>
      </c>
      <c r="R6" s="28"/>
      <c r="S6" s="104"/>
      <c r="T6" s="105"/>
      <c r="U6" s="28"/>
      <c r="V6" s="28"/>
      <c r="W6" s="108"/>
      <c r="X6" s="108"/>
      <c r="Y6" s="28"/>
      <c r="Z6" s="28"/>
    </row>
    <row r="7" spans="1:26" x14ac:dyDescent="0.25">
      <c r="A7" s="1">
        <v>100</v>
      </c>
      <c r="B7" s="3">
        <v>1903</v>
      </c>
      <c r="C7" s="3" t="s">
        <v>31</v>
      </c>
      <c r="D7" s="35">
        <v>1359</v>
      </c>
      <c r="E7" s="3">
        <v>1</v>
      </c>
      <c r="J7" s="38">
        <f t="shared" si="0"/>
        <v>841</v>
      </c>
      <c r="R7" s="28"/>
      <c r="S7" s="104"/>
      <c r="T7" s="105"/>
      <c r="U7" s="28"/>
      <c r="V7" s="28"/>
      <c r="W7" s="108"/>
      <c r="X7" s="108"/>
      <c r="Y7" s="28"/>
      <c r="Z7" s="28"/>
    </row>
    <row r="8" spans="1:26" x14ac:dyDescent="0.25">
      <c r="A8" s="1">
        <v>101</v>
      </c>
      <c r="B8" s="36">
        <v>1904</v>
      </c>
      <c r="C8" s="3" t="s">
        <v>31</v>
      </c>
      <c r="D8" s="35">
        <v>1720</v>
      </c>
      <c r="E8" s="3">
        <v>1</v>
      </c>
      <c r="J8" s="38">
        <f t="shared" si="0"/>
        <v>1202</v>
      </c>
      <c r="R8" s="28"/>
      <c r="S8" s="104"/>
      <c r="T8" s="105"/>
      <c r="U8" s="28"/>
      <c r="V8" s="28"/>
      <c r="W8" s="108"/>
      <c r="X8" s="108"/>
      <c r="Y8" s="28"/>
      <c r="Z8" s="28"/>
    </row>
    <row r="9" spans="1:26" x14ac:dyDescent="0.25">
      <c r="A9" s="1">
        <v>102</v>
      </c>
      <c r="B9" s="36">
        <v>1904</v>
      </c>
      <c r="C9" s="3" t="s">
        <v>33</v>
      </c>
      <c r="D9" s="35">
        <v>1750</v>
      </c>
      <c r="E9" s="3">
        <v>1</v>
      </c>
      <c r="J9" s="38">
        <f t="shared" si="0"/>
        <v>1232</v>
      </c>
      <c r="R9" s="28"/>
      <c r="S9" s="104"/>
      <c r="T9" s="105"/>
      <c r="U9" s="28"/>
      <c r="V9" s="28"/>
      <c r="W9" s="108"/>
      <c r="X9" s="108"/>
      <c r="Y9" s="109"/>
      <c r="Z9" s="28"/>
    </row>
    <row r="10" spans="1:26" x14ac:dyDescent="0.25">
      <c r="A10" s="1">
        <v>103</v>
      </c>
      <c r="B10" s="3">
        <v>1906</v>
      </c>
      <c r="C10" s="3" t="s">
        <v>23</v>
      </c>
      <c r="D10" s="35">
        <v>2358</v>
      </c>
      <c r="E10" s="3">
        <v>1</v>
      </c>
      <c r="J10" s="38">
        <f t="shared" si="0"/>
        <v>1840</v>
      </c>
      <c r="R10" s="28"/>
      <c r="S10" s="104"/>
      <c r="T10" s="105"/>
      <c r="U10" s="28"/>
      <c r="V10" s="28"/>
      <c r="W10" s="108"/>
      <c r="X10" s="108"/>
      <c r="Y10" s="28"/>
      <c r="Z10" s="28"/>
    </row>
    <row r="11" spans="1:26" x14ac:dyDescent="0.25">
      <c r="A11" s="1">
        <v>104</v>
      </c>
      <c r="B11" s="3">
        <v>1906</v>
      </c>
      <c r="C11" s="3" t="s">
        <v>31</v>
      </c>
      <c r="D11" s="35">
        <v>2445</v>
      </c>
      <c r="E11" s="3">
        <v>1</v>
      </c>
      <c r="J11" s="38">
        <f t="shared" si="0"/>
        <v>1927</v>
      </c>
      <c r="R11" s="28"/>
      <c r="S11" s="104"/>
      <c r="T11" s="105"/>
      <c r="U11" s="28"/>
      <c r="V11" s="28"/>
      <c r="W11" s="108"/>
      <c r="X11" s="108"/>
      <c r="Y11" s="28"/>
      <c r="Z11" s="28"/>
    </row>
    <row r="12" spans="1:26" x14ac:dyDescent="0.25">
      <c r="A12" s="1">
        <v>105</v>
      </c>
      <c r="B12" s="3">
        <v>1906</v>
      </c>
      <c r="C12" s="3" t="s">
        <v>31</v>
      </c>
      <c r="D12" s="35">
        <v>2455</v>
      </c>
      <c r="F12" s="3">
        <v>1</v>
      </c>
      <c r="J12" s="38">
        <f t="shared" si="0"/>
        <v>1937</v>
      </c>
      <c r="R12" s="28"/>
      <c r="S12" s="104"/>
      <c r="T12" s="105"/>
      <c r="U12" s="28"/>
      <c r="V12" s="28"/>
      <c r="W12" s="108"/>
      <c r="X12" s="108"/>
      <c r="Y12" s="28"/>
      <c r="Z12" s="28"/>
    </row>
    <row r="13" spans="1:26" x14ac:dyDescent="0.25">
      <c r="A13" s="1">
        <v>106</v>
      </c>
      <c r="B13" s="3">
        <v>1906</v>
      </c>
      <c r="C13" s="3" t="s">
        <v>33</v>
      </c>
      <c r="D13" s="35">
        <v>2480</v>
      </c>
      <c r="G13" s="3">
        <v>1</v>
      </c>
      <c r="J13" s="38">
        <f t="shared" si="0"/>
        <v>1962</v>
      </c>
      <c r="R13" s="28"/>
      <c r="S13" s="104"/>
      <c r="T13" s="105"/>
      <c r="U13" s="28"/>
      <c r="V13" s="28"/>
      <c r="W13" s="108"/>
      <c r="X13" s="108"/>
      <c r="Y13" s="109"/>
      <c r="Z13" s="28"/>
    </row>
    <row r="14" spans="1:26" x14ac:dyDescent="0.25">
      <c r="A14" s="1">
        <v>107</v>
      </c>
      <c r="B14" s="36">
        <v>1908</v>
      </c>
      <c r="C14" s="3" t="s">
        <v>67</v>
      </c>
      <c r="D14" s="35">
        <v>3119</v>
      </c>
      <c r="E14" s="3">
        <v>1</v>
      </c>
      <c r="J14" s="38">
        <f t="shared" si="0"/>
        <v>2601</v>
      </c>
      <c r="R14" s="28"/>
      <c r="S14" s="104"/>
      <c r="T14" s="105"/>
      <c r="U14" s="28"/>
      <c r="V14" s="28"/>
      <c r="W14" s="108"/>
      <c r="X14" s="108"/>
      <c r="Y14" s="28"/>
      <c r="Z14" s="28"/>
    </row>
    <row r="15" spans="1:26" x14ac:dyDescent="0.25">
      <c r="A15" s="1">
        <v>108</v>
      </c>
      <c r="B15" s="3">
        <v>1909</v>
      </c>
      <c r="C15" s="3" t="s">
        <v>23</v>
      </c>
      <c r="D15" s="35">
        <v>3454</v>
      </c>
      <c r="F15" s="3">
        <v>1</v>
      </c>
      <c r="J15" s="38">
        <f t="shared" si="0"/>
        <v>2936</v>
      </c>
      <c r="R15" s="28"/>
      <c r="S15" s="104"/>
      <c r="T15" s="105"/>
      <c r="U15" s="28"/>
      <c r="V15" s="28"/>
      <c r="W15" s="108"/>
      <c r="X15" s="108"/>
      <c r="Y15" s="28"/>
      <c r="Z15" s="28"/>
    </row>
    <row r="16" spans="1:26" x14ac:dyDescent="0.25">
      <c r="A16" s="1">
        <v>109</v>
      </c>
      <c r="B16" s="3">
        <v>1909</v>
      </c>
      <c r="C16" s="3" t="s">
        <v>67</v>
      </c>
      <c r="D16" s="35">
        <v>3484</v>
      </c>
      <c r="G16" s="3">
        <v>1</v>
      </c>
      <c r="J16" s="38">
        <f t="shared" si="0"/>
        <v>2966</v>
      </c>
      <c r="R16" s="28"/>
      <c r="S16" s="104"/>
      <c r="T16" s="105"/>
      <c r="U16" s="28"/>
      <c r="V16" s="28"/>
      <c r="W16" s="108"/>
      <c r="X16" s="108"/>
      <c r="Y16" s="28"/>
      <c r="Z16" s="28"/>
    </row>
    <row r="17" spans="1:26" x14ac:dyDescent="0.25">
      <c r="A17" s="1">
        <v>110</v>
      </c>
      <c r="B17" s="3">
        <v>1909</v>
      </c>
      <c r="C17" s="3" t="s">
        <v>26</v>
      </c>
      <c r="D17" s="35">
        <v>3515</v>
      </c>
      <c r="E17" s="3">
        <v>1</v>
      </c>
      <c r="J17" s="38">
        <f t="shared" si="0"/>
        <v>2997</v>
      </c>
      <c r="R17" s="28"/>
      <c r="S17" s="104"/>
      <c r="T17" s="105"/>
      <c r="U17" s="28"/>
      <c r="V17" s="28"/>
      <c r="W17" s="108"/>
      <c r="X17" s="108"/>
      <c r="Y17" s="109"/>
      <c r="Z17" s="28"/>
    </row>
    <row r="18" spans="1:26" x14ac:dyDescent="0.25">
      <c r="A18" s="1">
        <v>111</v>
      </c>
      <c r="B18" s="3">
        <v>1909</v>
      </c>
      <c r="C18" s="3" t="s">
        <v>31</v>
      </c>
      <c r="D18" s="35">
        <v>3546</v>
      </c>
      <c r="G18" s="3">
        <v>1</v>
      </c>
      <c r="J18" s="38">
        <f t="shared" si="0"/>
        <v>3028</v>
      </c>
      <c r="R18" s="28"/>
      <c r="S18" s="104"/>
      <c r="T18" s="105"/>
      <c r="U18" s="28"/>
      <c r="V18" s="28"/>
      <c r="W18" s="108"/>
      <c r="X18" s="108"/>
      <c r="Y18" s="28"/>
      <c r="Z18" s="28"/>
    </row>
    <row r="19" spans="1:26" x14ac:dyDescent="0.25">
      <c r="A19" s="1">
        <v>112</v>
      </c>
      <c r="B19" s="3">
        <v>1909</v>
      </c>
      <c r="C19" s="3" t="s">
        <v>33</v>
      </c>
      <c r="D19" s="35">
        <v>3576</v>
      </c>
      <c r="G19" s="3">
        <v>1</v>
      </c>
      <c r="J19" s="38">
        <f t="shared" si="0"/>
        <v>3058</v>
      </c>
      <c r="R19" s="28"/>
      <c r="S19" s="104"/>
      <c r="T19" s="105"/>
      <c r="U19" s="28"/>
      <c r="V19" s="28"/>
      <c r="W19" s="108"/>
      <c r="X19" s="108"/>
      <c r="Y19" s="28"/>
      <c r="Z19" s="28"/>
    </row>
    <row r="20" spans="1:26" x14ac:dyDescent="0.25">
      <c r="A20" s="1">
        <v>113</v>
      </c>
      <c r="B20" s="36">
        <v>1910</v>
      </c>
      <c r="C20" s="3" t="s">
        <v>31</v>
      </c>
      <c r="D20" s="35">
        <v>3911</v>
      </c>
      <c r="F20" s="3">
        <v>1</v>
      </c>
      <c r="J20" s="38">
        <f t="shared" si="0"/>
        <v>3393</v>
      </c>
      <c r="R20" s="28"/>
      <c r="S20" s="104"/>
      <c r="T20" s="105"/>
      <c r="U20" s="28"/>
      <c r="V20" s="28"/>
      <c r="W20" s="108"/>
      <c r="X20" s="108"/>
      <c r="Y20" s="28"/>
      <c r="Z20" s="28"/>
    </row>
    <row r="21" spans="1:26" x14ac:dyDescent="0.25">
      <c r="A21" s="1">
        <v>114</v>
      </c>
      <c r="B21" s="36">
        <v>1910</v>
      </c>
      <c r="C21" s="3" t="s">
        <v>33</v>
      </c>
      <c r="D21" s="35">
        <v>3941</v>
      </c>
      <c r="F21" s="3">
        <v>1</v>
      </c>
      <c r="J21" s="38">
        <f t="shared" si="0"/>
        <v>3423</v>
      </c>
      <c r="R21" s="28"/>
      <c r="S21" s="104"/>
      <c r="T21" s="105"/>
      <c r="U21" s="28"/>
      <c r="V21" s="28"/>
      <c r="W21" s="108"/>
      <c r="X21" s="108"/>
      <c r="Y21" s="109"/>
      <c r="Z21" s="28"/>
    </row>
    <row r="22" spans="1:26" x14ac:dyDescent="0.25">
      <c r="A22" s="1">
        <v>115</v>
      </c>
      <c r="B22" s="3">
        <v>1911</v>
      </c>
      <c r="C22" s="3" t="s">
        <v>26</v>
      </c>
      <c r="D22" s="35">
        <v>4240</v>
      </c>
      <c r="E22" s="3">
        <v>1</v>
      </c>
      <c r="J22" s="38">
        <f t="shared" si="0"/>
        <v>3722</v>
      </c>
      <c r="R22" s="28"/>
      <c r="S22" s="104"/>
      <c r="T22" s="105"/>
      <c r="U22" s="28"/>
      <c r="V22" s="28"/>
      <c r="W22" s="108"/>
      <c r="X22" s="108"/>
      <c r="Y22" s="28"/>
      <c r="Z22" s="28"/>
    </row>
    <row r="23" spans="1:26" x14ac:dyDescent="0.25">
      <c r="A23" s="1">
        <v>116</v>
      </c>
      <c r="B23" s="3">
        <v>1911</v>
      </c>
      <c r="C23" s="3" t="s">
        <v>26</v>
      </c>
      <c r="D23" s="35">
        <v>4250</v>
      </c>
      <c r="F23" s="3">
        <v>1</v>
      </c>
      <c r="J23" s="38">
        <f t="shared" si="0"/>
        <v>3732</v>
      </c>
      <c r="R23" s="28"/>
      <c r="S23" s="104"/>
      <c r="T23" s="105"/>
      <c r="U23" s="28"/>
      <c r="V23" s="28"/>
      <c r="W23" s="108"/>
      <c r="X23" s="108"/>
      <c r="Y23" s="28"/>
      <c r="Z23" s="28"/>
    </row>
    <row r="24" spans="1:26" x14ac:dyDescent="0.25">
      <c r="A24" s="1">
        <v>117</v>
      </c>
      <c r="B24" s="36">
        <v>1912</v>
      </c>
      <c r="C24" s="3" t="s">
        <v>31</v>
      </c>
      <c r="D24" s="35">
        <v>4642</v>
      </c>
      <c r="E24" s="3">
        <v>1</v>
      </c>
      <c r="J24" s="38">
        <f t="shared" si="0"/>
        <v>4124</v>
      </c>
      <c r="R24" s="28"/>
      <c r="S24" s="104"/>
      <c r="T24" s="105"/>
      <c r="U24" s="28"/>
      <c r="V24" s="28"/>
      <c r="W24" s="108"/>
      <c r="X24" s="108"/>
      <c r="Y24" s="28"/>
      <c r="Z24" s="28"/>
    </row>
    <row r="25" spans="1:26" x14ac:dyDescent="0.25">
      <c r="A25" s="1">
        <v>118</v>
      </c>
      <c r="B25" s="36">
        <v>1912</v>
      </c>
      <c r="C25" s="3" t="s">
        <v>33</v>
      </c>
      <c r="D25" s="35">
        <v>4672</v>
      </c>
      <c r="F25" s="3">
        <v>1</v>
      </c>
      <c r="J25" s="38">
        <f t="shared" si="0"/>
        <v>4154</v>
      </c>
      <c r="R25" s="28"/>
      <c r="S25" s="104"/>
      <c r="T25" s="105"/>
      <c r="U25" s="28"/>
      <c r="V25" s="28"/>
      <c r="W25" s="108"/>
      <c r="X25" s="108"/>
      <c r="Y25" s="109"/>
      <c r="Z25" s="28"/>
    </row>
    <row r="26" spans="1:26" x14ac:dyDescent="0.25">
      <c r="A26" s="1">
        <v>119</v>
      </c>
      <c r="B26" s="3">
        <v>1913</v>
      </c>
      <c r="C26" s="3" t="s">
        <v>23</v>
      </c>
      <c r="D26" s="35">
        <v>4915</v>
      </c>
      <c r="E26" s="3">
        <v>1</v>
      </c>
      <c r="J26" s="38">
        <f t="shared" si="0"/>
        <v>4397</v>
      </c>
      <c r="R26" s="28"/>
      <c r="S26" s="104"/>
      <c r="T26" s="105"/>
      <c r="U26" s="28"/>
      <c r="V26" s="28"/>
      <c r="W26" s="108"/>
      <c r="X26" s="108"/>
      <c r="Y26" s="28"/>
      <c r="Z26" s="28"/>
    </row>
    <row r="27" spans="1:26" x14ac:dyDescent="0.25">
      <c r="A27" s="1">
        <v>120</v>
      </c>
      <c r="B27" s="3">
        <v>1913</v>
      </c>
      <c r="C27" s="3" t="s">
        <v>31</v>
      </c>
      <c r="D27" s="35">
        <v>5007</v>
      </c>
      <c r="E27" s="3">
        <v>1</v>
      </c>
      <c r="J27" s="38">
        <f t="shared" si="0"/>
        <v>4489</v>
      </c>
      <c r="R27" s="28"/>
      <c r="S27" s="104"/>
      <c r="T27" s="105"/>
      <c r="U27" s="28"/>
      <c r="V27" s="28"/>
      <c r="W27" s="108"/>
      <c r="X27" s="108"/>
      <c r="Y27" s="28"/>
      <c r="Z27" s="28"/>
    </row>
    <row r="28" spans="1:26" x14ac:dyDescent="0.25">
      <c r="A28" s="1">
        <v>121</v>
      </c>
      <c r="B28" s="3">
        <v>1913</v>
      </c>
      <c r="C28" s="3" t="s">
        <v>33</v>
      </c>
      <c r="D28" s="35">
        <v>5037</v>
      </c>
      <c r="E28" s="3">
        <v>1</v>
      </c>
      <c r="J28" s="38">
        <f t="shared" si="0"/>
        <v>4519</v>
      </c>
      <c r="R28" s="28"/>
      <c r="S28" s="104"/>
      <c r="T28" s="105"/>
      <c r="U28" s="28"/>
      <c r="V28" s="28"/>
      <c r="W28" s="108"/>
      <c r="X28" s="108"/>
      <c r="Y28" s="28"/>
      <c r="Z28" s="28"/>
    </row>
    <row r="29" spans="1:26" x14ac:dyDescent="0.25">
      <c r="A29" s="1">
        <v>122</v>
      </c>
      <c r="B29" s="36">
        <v>1915</v>
      </c>
      <c r="C29" s="3" t="s">
        <v>26</v>
      </c>
      <c r="D29" s="35">
        <v>5701</v>
      </c>
      <c r="E29" s="3">
        <v>1</v>
      </c>
      <c r="J29" s="38">
        <f t="shared" si="0"/>
        <v>5183</v>
      </c>
      <c r="R29" s="28"/>
      <c r="S29" s="104"/>
      <c r="T29" s="105"/>
      <c r="U29" s="28"/>
      <c r="V29" s="28"/>
      <c r="W29" s="108"/>
      <c r="X29" s="108"/>
      <c r="Y29" s="109"/>
      <c r="Z29" s="28"/>
    </row>
    <row r="30" spans="1:26" x14ac:dyDescent="0.25">
      <c r="A30" s="1">
        <v>123</v>
      </c>
      <c r="B30" s="36">
        <v>1915</v>
      </c>
      <c r="C30" s="3" t="s">
        <v>26</v>
      </c>
      <c r="D30" s="35">
        <v>5711</v>
      </c>
      <c r="H30" s="3">
        <v>1</v>
      </c>
      <c r="J30" s="38">
        <f t="shared" si="0"/>
        <v>5193</v>
      </c>
      <c r="R30" s="28"/>
      <c r="S30" s="104"/>
      <c r="T30" s="105"/>
      <c r="U30" s="28"/>
      <c r="V30" s="28"/>
      <c r="W30" s="108"/>
      <c r="X30" s="108"/>
      <c r="Y30" s="28"/>
      <c r="Z30" s="28"/>
    </row>
    <row r="31" spans="1:26" x14ac:dyDescent="0.25">
      <c r="A31" s="1">
        <v>124</v>
      </c>
      <c r="B31" s="36">
        <v>1915</v>
      </c>
      <c r="C31" s="3" t="s">
        <v>31</v>
      </c>
      <c r="D31" s="35">
        <v>5732</v>
      </c>
      <c r="E31" s="3">
        <v>1</v>
      </c>
      <c r="J31" s="38">
        <f t="shared" si="0"/>
        <v>5214</v>
      </c>
      <c r="R31" s="28"/>
      <c r="S31" s="104"/>
      <c r="T31" s="105"/>
      <c r="U31" s="28"/>
      <c r="V31" s="28"/>
      <c r="W31" s="108"/>
      <c r="X31" s="108"/>
      <c r="Y31" s="28"/>
      <c r="Z31" s="28"/>
    </row>
    <row r="32" spans="1:26" x14ac:dyDescent="0.25">
      <c r="A32" s="1">
        <v>125</v>
      </c>
      <c r="B32" s="36">
        <v>1915</v>
      </c>
      <c r="C32" s="3" t="s">
        <v>31</v>
      </c>
      <c r="D32" s="35">
        <v>5742</v>
      </c>
      <c r="G32" s="3">
        <v>1</v>
      </c>
      <c r="J32" s="38">
        <f t="shared" si="0"/>
        <v>5224</v>
      </c>
      <c r="R32" s="28"/>
      <c r="S32" s="104"/>
      <c r="T32" s="105"/>
      <c r="U32" s="28"/>
      <c r="V32" s="28"/>
      <c r="W32" s="108"/>
      <c r="X32" s="108"/>
      <c r="Y32" s="28"/>
      <c r="Z32" s="28"/>
    </row>
    <row r="33" spans="1:26" x14ac:dyDescent="0.25">
      <c r="A33" s="1">
        <v>126</v>
      </c>
      <c r="B33" s="3">
        <v>1916</v>
      </c>
      <c r="C33" s="3" t="s">
        <v>67</v>
      </c>
      <c r="D33" s="35">
        <v>6036</v>
      </c>
      <c r="G33" s="3">
        <v>1</v>
      </c>
      <c r="J33" s="38">
        <f t="shared" si="0"/>
        <v>5518</v>
      </c>
      <c r="R33" s="28"/>
      <c r="S33" s="104"/>
      <c r="T33" s="105"/>
      <c r="U33" s="28"/>
      <c r="V33" s="28"/>
      <c r="W33" s="108"/>
      <c r="X33" s="108"/>
      <c r="Y33" s="109"/>
      <c r="Z33" s="28"/>
    </row>
    <row r="34" spans="1:26" x14ac:dyDescent="0.25">
      <c r="A34" s="1">
        <v>127</v>
      </c>
      <c r="B34" s="3">
        <v>1916</v>
      </c>
      <c r="C34" s="3" t="s">
        <v>67</v>
      </c>
      <c r="D34" s="35">
        <v>6046</v>
      </c>
      <c r="F34" s="3">
        <v>1</v>
      </c>
      <c r="J34" s="38">
        <f t="shared" si="0"/>
        <v>5528</v>
      </c>
      <c r="R34" s="28"/>
      <c r="S34" s="104"/>
      <c r="T34" s="105"/>
      <c r="U34" s="28"/>
      <c r="V34" s="28"/>
      <c r="W34" s="108"/>
      <c r="X34" s="108"/>
      <c r="Y34" s="28"/>
      <c r="Z34" s="28"/>
    </row>
    <row r="35" spans="1:26" x14ac:dyDescent="0.25">
      <c r="A35" s="1">
        <v>128</v>
      </c>
      <c r="B35" s="3">
        <v>1916</v>
      </c>
      <c r="C35" s="3" t="s">
        <v>26</v>
      </c>
      <c r="D35" s="35">
        <v>6072</v>
      </c>
      <c r="H35" s="3">
        <v>1</v>
      </c>
      <c r="J35" s="38">
        <f t="shared" si="0"/>
        <v>5554</v>
      </c>
      <c r="R35" s="28"/>
      <c r="S35" s="104"/>
      <c r="T35" s="105"/>
      <c r="U35" s="28"/>
      <c r="V35" s="28"/>
      <c r="W35" s="108"/>
      <c r="X35" s="108"/>
      <c r="Y35" s="28"/>
      <c r="Z35" s="28"/>
    </row>
    <row r="36" spans="1:26" x14ac:dyDescent="0.25">
      <c r="A36" s="1">
        <v>129</v>
      </c>
      <c r="B36" s="3">
        <v>1916</v>
      </c>
      <c r="C36" s="3" t="s">
        <v>33</v>
      </c>
      <c r="D36" s="35">
        <v>6133</v>
      </c>
      <c r="F36" s="3">
        <v>1</v>
      </c>
      <c r="J36" s="38">
        <f t="shared" si="0"/>
        <v>5615</v>
      </c>
      <c r="R36" s="28"/>
      <c r="S36" s="104"/>
      <c r="T36" s="105"/>
      <c r="U36" s="28"/>
      <c r="V36" s="28"/>
      <c r="W36" s="108"/>
      <c r="X36" s="108"/>
      <c r="Y36" s="28"/>
      <c r="Z36" s="28"/>
    </row>
    <row r="37" spans="1:26" x14ac:dyDescent="0.25">
      <c r="A37" s="1">
        <v>130</v>
      </c>
      <c r="B37" s="36">
        <v>1917</v>
      </c>
      <c r="C37" s="3" t="s">
        <v>31</v>
      </c>
      <c r="D37" s="35">
        <v>6468</v>
      </c>
      <c r="G37" s="3">
        <v>1</v>
      </c>
      <c r="J37" s="38">
        <f t="shared" si="0"/>
        <v>5950</v>
      </c>
      <c r="R37" s="28"/>
      <c r="S37" s="104"/>
      <c r="T37" s="105"/>
      <c r="U37" s="28"/>
      <c r="V37" s="28"/>
      <c r="W37" s="108"/>
      <c r="X37" s="108"/>
      <c r="Y37" s="109"/>
      <c r="Z37" s="28"/>
    </row>
    <row r="38" spans="1:26" x14ac:dyDescent="0.25">
      <c r="A38" s="1">
        <v>131</v>
      </c>
      <c r="B38" s="3">
        <v>1918</v>
      </c>
      <c r="C38" s="3" t="s">
        <v>26</v>
      </c>
      <c r="D38" s="35">
        <v>6797</v>
      </c>
      <c r="G38" s="3">
        <v>1</v>
      </c>
      <c r="J38" s="38">
        <f t="shared" si="0"/>
        <v>6279</v>
      </c>
      <c r="R38" s="28"/>
      <c r="S38" s="104"/>
      <c r="T38" s="105"/>
      <c r="U38" s="28"/>
      <c r="V38" s="28"/>
      <c r="W38" s="108"/>
      <c r="X38" s="108"/>
      <c r="Y38" s="28"/>
      <c r="Z38" s="28"/>
    </row>
    <row r="39" spans="1:26" x14ac:dyDescent="0.25">
      <c r="A39" s="1">
        <v>132</v>
      </c>
      <c r="B39" s="3">
        <v>1918</v>
      </c>
      <c r="C39" s="3" t="s">
        <v>26</v>
      </c>
      <c r="D39" s="35">
        <v>6807</v>
      </c>
      <c r="E39" s="3">
        <v>1</v>
      </c>
      <c r="J39" s="38">
        <f t="shared" si="0"/>
        <v>6289</v>
      </c>
      <c r="R39" s="28"/>
      <c r="S39" s="104"/>
      <c r="T39" s="105"/>
      <c r="U39" s="28"/>
      <c r="V39" s="28"/>
      <c r="W39" s="108"/>
      <c r="X39" s="108"/>
      <c r="Y39" s="28"/>
      <c r="Z39" s="28"/>
    </row>
    <row r="40" spans="1:26" x14ac:dyDescent="0.25">
      <c r="A40" s="1">
        <v>133</v>
      </c>
      <c r="B40" s="36">
        <v>1919</v>
      </c>
      <c r="C40" s="3" t="s">
        <v>31</v>
      </c>
      <c r="D40" s="35">
        <v>7564</v>
      </c>
      <c r="H40" s="3">
        <v>1</v>
      </c>
      <c r="J40" s="38">
        <f t="shared" si="0"/>
        <v>7046</v>
      </c>
      <c r="R40" s="28"/>
      <c r="S40" s="104"/>
      <c r="T40" s="105"/>
      <c r="U40" s="28"/>
      <c r="V40" s="28"/>
      <c r="W40" s="108"/>
      <c r="X40" s="108"/>
      <c r="Y40" s="28"/>
      <c r="Z40" s="28"/>
    </row>
    <row r="41" spans="1:26" x14ac:dyDescent="0.25">
      <c r="A41" s="1">
        <v>134</v>
      </c>
      <c r="B41" s="3">
        <v>1920</v>
      </c>
      <c r="C41" s="3" t="s">
        <v>31</v>
      </c>
      <c r="D41" s="35">
        <v>7564</v>
      </c>
      <c r="F41" s="3">
        <v>1</v>
      </c>
      <c r="J41" s="38">
        <f t="shared" si="0"/>
        <v>7046</v>
      </c>
      <c r="R41" s="28"/>
      <c r="S41" s="104"/>
      <c r="T41" s="105"/>
      <c r="U41" s="28"/>
      <c r="V41" s="28"/>
      <c r="W41" s="108"/>
      <c r="X41" s="108"/>
      <c r="Y41" s="109"/>
      <c r="Z41" s="28"/>
    </row>
    <row r="42" spans="1:26" x14ac:dyDescent="0.25">
      <c r="A42" s="1">
        <v>135</v>
      </c>
      <c r="B42" s="36">
        <v>1921</v>
      </c>
      <c r="C42" s="3" t="s">
        <v>23</v>
      </c>
      <c r="D42" s="35">
        <v>7837</v>
      </c>
      <c r="E42" s="3">
        <v>1</v>
      </c>
      <c r="J42" s="38">
        <f t="shared" si="0"/>
        <v>7319</v>
      </c>
      <c r="R42" s="28"/>
      <c r="S42" s="104"/>
      <c r="T42" s="105"/>
      <c r="U42" s="28"/>
      <c r="V42" s="28"/>
      <c r="W42" s="108"/>
      <c r="X42" s="108"/>
      <c r="Y42" s="28"/>
      <c r="Z42" s="28"/>
    </row>
    <row r="43" spans="1:26" x14ac:dyDescent="0.25">
      <c r="A43" s="1">
        <v>136</v>
      </c>
      <c r="B43" s="36">
        <v>1921</v>
      </c>
      <c r="C43" s="3" t="s">
        <v>33</v>
      </c>
      <c r="D43" s="35">
        <v>7959</v>
      </c>
      <c r="G43" s="3">
        <v>1</v>
      </c>
      <c r="J43" s="38">
        <f t="shared" si="0"/>
        <v>7441</v>
      </c>
      <c r="R43" s="28"/>
      <c r="S43" s="104"/>
      <c r="T43" s="105"/>
      <c r="U43" s="28"/>
      <c r="V43" s="28"/>
      <c r="W43" s="108"/>
      <c r="X43" s="108"/>
      <c r="Y43" s="28"/>
      <c r="Z43" s="28"/>
    </row>
    <row r="44" spans="1:26" x14ac:dyDescent="0.25">
      <c r="A44" s="1">
        <v>137</v>
      </c>
      <c r="B44" s="3">
        <v>1923</v>
      </c>
      <c r="C44" s="3" t="s">
        <v>33</v>
      </c>
      <c r="D44" s="35">
        <v>8689</v>
      </c>
      <c r="E44" s="3">
        <v>1</v>
      </c>
      <c r="J44" s="38">
        <f t="shared" si="0"/>
        <v>8171</v>
      </c>
      <c r="R44" s="28"/>
      <c r="S44" s="104"/>
      <c r="T44" s="105"/>
      <c r="U44" s="28"/>
      <c r="V44" s="28"/>
      <c r="W44" s="108"/>
      <c r="X44" s="108"/>
      <c r="Y44" s="28"/>
      <c r="Z44" s="28"/>
    </row>
    <row r="45" spans="1:26" x14ac:dyDescent="0.25">
      <c r="A45" s="1">
        <v>138</v>
      </c>
      <c r="B45" s="36">
        <v>1924</v>
      </c>
      <c r="C45" s="3" t="s">
        <v>26</v>
      </c>
      <c r="D45" s="35">
        <v>8994</v>
      </c>
      <c r="E45" s="3">
        <v>1</v>
      </c>
      <c r="J45" s="38">
        <f t="shared" si="0"/>
        <v>8476</v>
      </c>
      <c r="R45" s="28"/>
      <c r="S45" s="104"/>
      <c r="T45" s="105"/>
      <c r="U45" s="28"/>
      <c r="V45" s="28"/>
      <c r="W45" s="108"/>
      <c r="X45" s="108"/>
      <c r="Y45" s="109"/>
      <c r="Z45" s="28"/>
    </row>
    <row r="46" spans="1:26" x14ac:dyDescent="0.25">
      <c r="A46" s="1">
        <v>139</v>
      </c>
      <c r="B46" s="36">
        <v>1924</v>
      </c>
      <c r="C46" s="3" t="s">
        <v>31</v>
      </c>
      <c r="D46" s="35">
        <v>9025</v>
      </c>
      <c r="E46" s="3">
        <v>1</v>
      </c>
      <c r="J46" s="38">
        <f t="shared" si="0"/>
        <v>8507</v>
      </c>
      <c r="R46" s="28"/>
      <c r="S46" s="104"/>
      <c r="T46" s="105"/>
      <c r="U46" s="28"/>
      <c r="V46" s="28"/>
      <c r="W46" s="108"/>
      <c r="X46" s="108"/>
      <c r="Y46" s="28"/>
      <c r="Z46" s="28"/>
    </row>
    <row r="47" spans="1:26" x14ac:dyDescent="0.25">
      <c r="A47" s="1">
        <v>140</v>
      </c>
      <c r="B47" s="36">
        <v>1924</v>
      </c>
      <c r="C47" s="3" t="s">
        <v>33</v>
      </c>
      <c r="D47" s="35">
        <v>9055</v>
      </c>
      <c r="E47" s="3">
        <v>1</v>
      </c>
      <c r="J47" s="38">
        <f t="shared" si="0"/>
        <v>8537</v>
      </c>
      <c r="R47" s="28"/>
      <c r="S47" s="104"/>
      <c r="T47" s="105"/>
      <c r="U47" s="28"/>
      <c r="V47" s="28"/>
      <c r="W47" s="108"/>
      <c r="X47" s="108"/>
      <c r="Y47" s="28"/>
      <c r="Z47" s="28"/>
    </row>
    <row r="48" spans="1:26" x14ac:dyDescent="0.25">
      <c r="A48" s="1">
        <v>141</v>
      </c>
      <c r="B48" s="3">
        <v>1926</v>
      </c>
      <c r="C48" s="3" t="s">
        <v>67</v>
      </c>
      <c r="D48" s="35">
        <v>9693</v>
      </c>
      <c r="F48" s="3">
        <v>1</v>
      </c>
      <c r="J48" s="38">
        <f t="shared" si="0"/>
        <v>9175</v>
      </c>
      <c r="R48" s="28"/>
      <c r="S48" s="104"/>
      <c r="T48" s="105"/>
      <c r="U48" s="28"/>
      <c r="V48" s="28"/>
      <c r="W48" s="108"/>
      <c r="X48" s="108"/>
      <c r="Y48" s="28"/>
      <c r="Z48" s="28"/>
    </row>
    <row r="49" spans="1:26" x14ac:dyDescent="0.25">
      <c r="A49" s="1">
        <v>142</v>
      </c>
      <c r="B49" s="3">
        <v>1926</v>
      </c>
      <c r="C49" s="3" t="s">
        <v>26</v>
      </c>
      <c r="D49" s="35">
        <v>9724</v>
      </c>
      <c r="G49" s="3">
        <v>1</v>
      </c>
      <c r="J49" s="38">
        <f t="shared" si="0"/>
        <v>9206</v>
      </c>
      <c r="R49" s="28"/>
      <c r="S49" s="104"/>
      <c r="T49" s="105"/>
      <c r="U49" s="28"/>
      <c r="V49" s="28"/>
      <c r="W49" s="108"/>
      <c r="X49" s="108"/>
      <c r="Y49" s="109"/>
      <c r="Z49" s="28"/>
    </row>
    <row r="50" spans="1:26" x14ac:dyDescent="0.25">
      <c r="A50" s="1">
        <v>143</v>
      </c>
      <c r="B50" s="3">
        <v>1926</v>
      </c>
      <c r="C50" s="3" t="s">
        <v>31</v>
      </c>
      <c r="D50" s="35">
        <v>9755</v>
      </c>
      <c r="H50" s="3">
        <v>1</v>
      </c>
      <c r="J50" s="38">
        <f t="shared" si="0"/>
        <v>9237</v>
      </c>
      <c r="R50" s="28"/>
      <c r="S50" s="104"/>
      <c r="T50" s="105"/>
      <c r="U50" s="28"/>
      <c r="V50" s="28"/>
      <c r="W50" s="108"/>
      <c r="X50" s="108"/>
      <c r="Y50" s="28"/>
      <c r="Z50" s="28"/>
    </row>
    <row r="51" spans="1:26" x14ac:dyDescent="0.25">
      <c r="A51" s="1">
        <v>144</v>
      </c>
      <c r="B51" s="3">
        <v>1926</v>
      </c>
      <c r="C51" s="3" t="s">
        <v>33</v>
      </c>
      <c r="D51" s="35">
        <v>9785</v>
      </c>
      <c r="E51" s="3">
        <v>1</v>
      </c>
      <c r="J51" s="38">
        <f t="shared" si="0"/>
        <v>9267</v>
      </c>
      <c r="R51" s="28"/>
      <c r="S51" s="104"/>
      <c r="T51" s="105"/>
      <c r="U51" s="28"/>
      <c r="V51" s="28"/>
      <c r="W51" s="108"/>
      <c r="X51" s="108"/>
      <c r="Y51" s="28"/>
      <c r="Z51" s="28"/>
    </row>
    <row r="52" spans="1:26" x14ac:dyDescent="0.25">
      <c r="A52" s="1">
        <v>145</v>
      </c>
      <c r="B52" s="36">
        <v>1928</v>
      </c>
      <c r="C52" s="3" t="s">
        <v>26</v>
      </c>
      <c r="D52" s="35">
        <v>10455</v>
      </c>
      <c r="F52" s="3">
        <v>1</v>
      </c>
      <c r="J52" s="38">
        <f t="shared" si="0"/>
        <v>9937</v>
      </c>
      <c r="R52" s="28"/>
      <c r="S52" s="104"/>
      <c r="T52" s="105"/>
      <c r="U52" s="28"/>
      <c r="V52" s="28"/>
      <c r="W52" s="108"/>
      <c r="X52" s="108"/>
      <c r="Y52" s="28"/>
      <c r="Z52" s="28"/>
    </row>
    <row r="53" spans="1:26" x14ac:dyDescent="0.25">
      <c r="A53" s="1">
        <v>146</v>
      </c>
      <c r="B53" s="36">
        <v>1928</v>
      </c>
      <c r="C53" s="3" t="s">
        <v>31</v>
      </c>
      <c r="D53" s="35">
        <v>10486</v>
      </c>
      <c r="H53" s="3">
        <v>1</v>
      </c>
      <c r="J53" s="38">
        <f t="shared" si="0"/>
        <v>9968</v>
      </c>
      <c r="R53" s="28"/>
      <c r="S53" s="104"/>
      <c r="T53" s="105"/>
      <c r="U53" s="28"/>
      <c r="V53" s="28"/>
      <c r="W53" s="108"/>
      <c r="X53" s="108"/>
      <c r="Y53" s="109"/>
      <c r="Z53" s="28"/>
    </row>
    <row r="54" spans="1:26" x14ac:dyDescent="0.25">
      <c r="A54" s="1">
        <v>147</v>
      </c>
      <c r="B54" s="3">
        <v>1929</v>
      </c>
      <c r="C54" s="3" t="s">
        <v>23</v>
      </c>
      <c r="D54" s="35">
        <v>10759</v>
      </c>
      <c r="E54" s="3">
        <v>1</v>
      </c>
      <c r="J54" s="38">
        <f t="shared" si="0"/>
        <v>10241</v>
      </c>
      <c r="R54" s="28"/>
      <c r="S54" s="104"/>
      <c r="T54" s="105"/>
      <c r="U54" s="28"/>
      <c r="V54" s="28"/>
      <c r="W54" s="108"/>
      <c r="X54" s="108"/>
      <c r="Y54" s="28"/>
      <c r="Z54" s="28"/>
    </row>
    <row r="55" spans="1:26" x14ac:dyDescent="0.25">
      <c r="A55" s="1">
        <v>148</v>
      </c>
      <c r="B55" s="3">
        <v>1929</v>
      </c>
      <c r="C55" s="3" t="s">
        <v>173</v>
      </c>
      <c r="D55" s="35">
        <v>10866</v>
      </c>
      <c r="G55" s="3">
        <v>1</v>
      </c>
      <c r="J55" s="38">
        <f t="shared" si="0"/>
        <v>10348</v>
      </c>
      <c r="R55" s="28"/>
      <c r="S55" s="104"/>
      <c r="T55" s="105"/>
      <c r="U55" s="28"/>
      <c r="V55" s="28"/>
      <c r="W55" s="108"/>
      <c r="X55" s="108"/>
      <c r="Y55" s="28"/>
      <c r="Z55" s="28"/>
    </row>
    <row r="56" spans="1:26" x14ac:dyDescent="0.25">
      <c r="A56" s="1">
        <v>149</v>
      </c>
      <c r="B56" s="36">
        <v>1932</v>
      </c>
      <c r="C56" s="3" t="s">
        <v>26</v>
      </c>
      <c r="D56" s="35">
        <v>11916</v>
      </c>
      <c r="H56" s="3">
        <v>1</v>
      </c>
      <c r="J56" s="38">
        <f t="shared" si="0"/>
        <v>11398</v>
      </c>
      <c r="R56" s="28"/>
      <c r="S56" s="104"/>
      <c r="T56" s="105"/>
      <c r="U56" s="28"/>
      <c r="V56" s="28"/>
      <c r="W56" s="108"/>
      <c r="X56" s="108"/>
      <c r="Y56" s="28"/>
      <c r="Z56" s="28"/>
    </row>
    <row r="57" spans="1:26" x14ac:dyDescent="0.25">
      <c r="A57" s="1">
        <v>150</v>
      </c>
      <c r="B57" s="36">
        <v>1932</v>
      </c>
      <c r="C57" s="3" t="s">
        <v>31</v>
      </c>
      <c r="D57" s="35">
        <v>11947</v>
      </c>
      <c r="E57" s="3">
        <v>1</v>
      </c>
      <c r="J57" s="38">
        <f t="shared" si="0"/>
        <v>11429</v>
      </c>
      <c r="R57" s="28"/>
      <c r="S57" s="104"/>
      <c r="T57" s="105"/>
      <c r="U57" s="28"/>
      <c r="V57" s="28"/>
      <c r="W57" s="108"/>
      <c r="X57" s="108"/>
      <c r="Y57" s="28"/>
      <c r="Z57" s="28"/>
    </row>
    <row r="58" spans="1:26" x14ac:dyDescent="0.25">
      <c r="A58" s="1">
        <v>151</v>
      </c>
      <c r="B58" s="3">
        <v>1933</v>
      </c>
      <c r="C58" s="3" t="s">
        <v>178</v>
      </c>
      <c r="D58" s="35">
        <v>12265</v>
      </c>
      <c r="E58" s="3">
        <v>1</v>
      </c>
      <c r="J58" s="38">
        <f t="shared" si="0"/>
        <v>11747</v>
      </c>
      <c r="R58" s="28"/>
      <c r="S58" s="104"/>
      <c r="T58" s="105"/>
      <c r="U58" s="28"/>
      <c r="V58" s="28"/>
      <c r="W58" s="108"/>
      <c r="X58" s="108"/>
      <c r="Y58" s="28"/>
      <c r="Z58" s="28"/>
    </row>
    <row r="59" spans="1:26" x14ac:dyDescent="0.25">
      <c r="A59" s="1">
        <v>152</v>
      </c>
      <c r="B59" s="3">
        <v>1933</v>
      </c>
      <c r="C59" s="3" t="s">
        <v>26</v>
      </c>
      <c r="D59" s="35">
        <v>12281</v>
      </c>
      <c r="E59" s="3">
        <v>1</v>
      </c>
      <c r="J59" s="38">
        <f t="shared" si="0"/>
        <v>11763</v>
      </c>
      <c r="R59" s="28"/>
      <c r="S59" s="104"/>
      <c r="T59" s="105"/>
      <c r="U59" s="28"/>
      <c r="V59" s="28"/>
      <c r="W59" s="108"/>
      <c r="X59" s="108"/>
      <c r="Y59" s="28"/>
      <c r="Z59" s="28"/>
    </row>
    <row r="60" spans="1:26" x14ac:dyDescent="0.25">
      <c r="A60" s="1">
        <v>153</v>
      </c>
      <c r="B60" s="3">
        <v>1933</v>
      </c>
      <c r="C60" s="3" t="s">
        <v>31</v>
      </c>
      <c r="D60" s="35">
        <v>12304</v>
      </c>
      <c r="G60" s="3">
        <v>1</v>
      </c>
      <c r="J60" s="38">
        <f t="shared" si="0"/>
        <v>11786</v>
      </c>
      <c r="R60" s="28"/>
      <c r="S60" s="104"/>
      <c r="T60" s="105"/>
      <c r="U60" s="28"/>
      <c r="V60" s="28"/>
      <c r="W60" s="108"/>
      <c r="X60" s="108"/>
      <c r="Y60" s="28"/>
      <c r="Z60" s="28"/>
    </row>
    <row r="61" spans="1:26" x14ac:dyDescent="0.25">
      <c r="A61" s="1">
        <v>154</v>
      </c>
      <c r="B61" s="3">
        <v>1933</v>
      </c>
      <c r="C61" s="3" t="s">
        <v>31</v>
      </c>
      <c r="D61" s="35">
        <v>12312</v>
      </c>
      <c r="G61" s="3">
        <v>1</v>
      </c>
      <c r="J61" s="38">
        <f t="shared" si="0"/>
        <v>11794</v>
      </c>
      <c r="R61" s="28"/>
      <c r="S61" s="104"/>
      <c r="T61" s="105"/>
      <c r="U61" s="28"/>
      <c r="V61" s="28"/>
      <c r="W61" s="108"/>
      <c r="X61" s="108"/>
      <c r="Y61" s="28"/>
      <c r="Z61" s="28"/>
    </row>
    <row r="62" spans="1:26" x14ac:dyDescent="0.25">
      <c r="A62" s="1">
        <v>155</v>
      </c>
      <c r="B62" s="3">
        <v>1933</v>
      </c>
      <c r="C62" s="3" t="s">
        <v>31</v>
      </c>
      <c r="D62" s="35">
        <v>12319</v>
      </c>
      <c r="F62" s="3">
        <v>1</v>
      </c>
      <c r="J62" s="38">
        <f t="shared" si="0"/>
        <v>11801</v>
      </c>
      <c r="R62" s="28"/>
      <c r="S62" s="104"/>
      <c r="T62" s="105"/>
      <c r="U62" s="28"/>
      <c r="V62" s="28"/>
      <c r="W62" s="108"/>
      <c r="X62" s="108"/>
      <c r="Y62" s="28"/>
      <c r="Z62" s="28"/>
    </row>
    <row r="63" spans="1:26" x14ac:dyDescent="0.25">
      <c r="A63" s="1">
        <v>156</v>
      </c>
      <c r="B63" s="36">
        <v>1934</v>
      </c>
      <c r="C63" s="3" t="s">
        <v>23</v>
      </c>
      <c r="D63" s="35">
        <v>12585</v>
      </c>
      <c r="F63" s="3">
        <v>1</v>
      </c>
      <c r="J63" s="38">
        <f t="shared" si="0"/>
        <v>12067</v>
      </c>
      <c r="R63" s="28"/>
      <c r="S63" s="104"/>
      <c r="T63" s="105"/>
      <c r="U63" s="28"/>
      <c r="V63" s="28"/>
      <c r="W63" s="108"/>
      <c r="X63" s="108"/>
      <c r="Y63" s="28"/>
      <c r="Z63" s="28"/>
    </row>
    <row r="64" spans="1:26" x14ac:dyDescent="0.25">
      <c r="A64" s="1">
        <v>157</v>
      </c>
      <c r="B64" s="36">
        <v>1934</v>
      </c>
      <c r="C64" s="3" t="s">
        <v>67</v>
      </c>
      <c r="D64" s="35">
        <v>12615</v>
      </c>
      <c r="E64" s="3">
        <v>1</v>
      </c>
      <c r="J64" s="38">
        <f t="shared" si="0"/>
        <v>12097</v>
      </c>
      <c r="R64" s="28"/>
      <c r="S64" s="104"/>
      <c r="T64" s="105"/>
      <c r="U64" s="28"/>
      <c r="V64" s="28"/>
      <c r="W64" s="108"/>
      <c r="X64" s="108"/>
      <c r="Y64" s="28"/>
      <c r="Z64" s="28"/>
    </row>
    <row r="65" spans="1:26" x14ac:dyDescent="0.25">
      <c r="A65" s="1">
        <v>158</v>
      </c>
      <c r="B65" s="36">
        <v>1934</v>
      </c>
      <c r="C65" s="3" t="s">
        <v>31</v>
      </c>
      <c r="D65" s="35">
        <v>12677</v>
      </c>
      <c r="E65" s="3">
        <v>1</v>
      </c>
      <c r="J65" s="38">
        <f t="shared" si="0"/>
        <v>12159</v>
      </c>
      <c r="R65" s="28"/>
      <c r="S65" s="104"/>
      <c r="T65" s="105"/>
      <c r="U65" s="28"/>
      <c r="V65" s="28"/>
      <c r="W65" s="108"/>
      <c r="X65" s="108"/>
      <c r="Y65" s="28"/>
      <c r="Z65" s="28"/>
    </row>
    <row r="66" spans="1:26" x14ac:dyDescent="0.25">
      <c r="A66" s="1">
        <v>159</v>
      </c>
      <c r="B66" s="3">
        <v>1935</v>
      </c>
      <c r="C66" s="3" t="s">
        <v>31</v>
      </c>
      <c r="D66" s="35">
        <v>13042</v>
      </c>
      <c r="I66" s="3">
        <v>1</v>
      </c>
      <c r="J66" s="38">
        <f t="shared" si="0"/>
        <v>12524</v>
      </c>
      <c r="R66" s="28"/>
      <c r="S66" s="104"/>
      <c r="T66" s="105"/>
      <c r="U66" s="28"/>
      <c r="V66" s="28"/>
      <c r="W66" s="108"/>
      <c r="X66" s="108"/>
      <c r="Y66" s="28"/>
      <c r="Z66" s="28"/>
    </row>
    <row r="67" spans="1:26" x14ac:dyDescent="0.25">
      <c r="A67" s="1">
        <v>160</v>
      </c>
      <c r="B67" s="3">
        <v>1935</v>
      </c>
      <c r="C67" s="3" t="s">
        <v>61</v>
      </c>
      <c r="D67" s="35">
        <v>13103</v>
      </c>
      <c r="F67" s="3">
        <v>1</v>
      </c>
      <c r="J67" s="38">
        <f t="shared" si="0"/>
        <v>12585</v>
      </c>
      <c r="R67" s="28"/>
      <c r="S67" s="104"/>
      <c r="T67" s="105"/>
      <c r="U67" s="28"/>
      <c r="V67" s="28"/>
      <c r="W67" s="108"/>
      <c r="X67" s="108"/>
      <c r="Y67" s="28"/>
      <c r="Z67" s="28"/>
    </row>
    <row r="68" spans="1:26" x14ac:dyDescent="0.25">
      <c r="A68" s="1">
        <v>161</v>
      </c>
      <c r="B68" s="36">
        <v>1936</v>
      </c>
      <c r="C68" s="3" t="s">
        <v>23</v>
      </c>
      <c r="D68" s="35">
        <v>13316</v>
      </c>
      <c r="E68" s="3">
        <v>1</v>
      </c>
      <c r="J68" s="38">
        <f t="shared" ref="J68:J131" si="1">D68-$K$3</f>
        <v>12798</v>
      </c>
      <c r="R68" s="28"/>
      <c r="S68" s="104"/>
      <c r="T68" s="105"/>
      <c r="U68" s="28"/>
      <c r="V68" s="28"/>
      <c r="W68" s="108"/>
      <c r="X68" s="108"/>
      <c r="Y68" s="28"/>
      <c r="Z68" s="28"/>
    </row>
    <row r="69" spans="1:26" x14ac:dyDescent="0.25">
      <c r="A69" s="1">
        <v>162</v>
      </c>
      <c r="B69" s="36">
        <v>1936</v>
      </c>
      <c r="C69" s="3" t="s">
        <v>67</v>
      </c>
      <c r="D69" s="35">
        <v>13346</v>
      </c>
      <c r="F69" s="3">
        <v>1</v>
      </c>
      <c r="J69" s="38">
        <f t="shared" si="1"/>
        <v>12828</v>
      </c>
      <c r="R69" s="28"/>
      <c r="S69" s="104"/>
      <c r="T69" s="105"/>
      <c r="U69" s="28"/>
      <c r="V69" s="28"/>
      <c r="W69" s="108"/>
      <c r="X69" s="108"/>
      <c r="Y69" s="28"/>
      <c r="Z69" s="28"/>
    </row>
    <row r="70" spans="1:26" x14ac:dyDescent="0.25">
      <c r="A70" s="1">
        <v>163</v>
      </c>
      <c r="B70" s="36">
        <v>1936</v>
      </c>
      <c r="C70" s="3" t="s">
        <v>31</v>
      </c>
      <c r="D70" s="35">
        <v>13408</v>
      </c>
      <c r="E70" s="3">
        <v>1</v>
      </c>
      <c r="J70" s="38">
        <f t="shared" si="1"/>
        <v>12890</v>
      </c>
      <c r="R70" s="28"/>
      <c r="S70" s="104"/>
      <c r="T70" s="105"/>
      <c r="U70" s="28"/>
      <c r="V70" s="28"/>
      <c r="W70" s="108"/>
      <c r="X70" s="108"/>
      <c r="Y70" s="28"/>
      <c r="Z70" s="28"/>
    </row>
    <row r="71" spans="1:26" x14ac:dyDescent="0.25">
      <c r="A71" s="1">
        <v>164</v>
      </c>
      <c r="B71" s="3">
        <v>1938</v>
      </c>
      <c r="C71" s="3" t="s">
        <v>26</v>
      </c>
      <c r="D71" s="35">
        <v>14107</v>
      </c>
      <c r="E71" s="3">
        <v>1</v>
      </c>
      <c r="J71" s="38">
        <f t="shared" si="1"/>
        <v>13589</v>
      </c>
      <c r="R71" s="28"/>
      <c r="S71" s="104"/>
      <c r="T71" s="105"/>
      <c r="U71" s="28"/>
      <c r="V71" s="28"/>
      <c r="W71" s="108"/>
      <c r="X71" s="108"/>
      <c r="Y71" s="28"/>
      <c r="Z71" s="28"/>
    </row>
    <row r="72" spans="1:26" x14ac:dyDescent="0.25">
      <c r="A72" s="1">
        <v>165</v>
      </c>
      <c r="B72" s="3">
        <v>1938</v>
      </c>
      <c r="C72" s="3" t="s">
        <v>31</v>
      </c>
      <c r="D72" s="35">
        <v>14138</v>
      </c>
      <c r="G72" s="3">
        <v>1</v>
      </c>
      <c r="J72" s="38">
        <f t="shared" si="1"/>
        <v>13620</v>
      </c>
      <c r="R72" s="28"/>
      <c r="S72" s="104"/>
      <c r="T72" s="105"/>
      <c r="U72" s="28"/>
      <c r="V72" s="28"/>
      <c r="W72" s="108"/>
      <c r="X72" s="108"/>
      <c r="Y72" s="28"/>
      <c r="Z72" s="28"/>
    </row>
    <row r="73" spans="1:26" x14ac:dyDescent="0.25">
      <c r="A73" s="1">
        <v>166</v>
      </c>
      <c r="B73" s="36">
        <v>1939</v>
      </c>
      <c r="C73" s="3" t="s">
        <v>26</v>
      </c>
      <c r="D73" s="35">
        <v>14472</v>
      </c>
      <c r="E73" s="3">
        <v>1</v>
      </c>
      <c r="J73" s="38">
        <f t="shared" si="1"/>
        <v>13954</v>
      </c>
      <c r="R73" s="28"/>
      <c r="S73" s="104"/>
      <c r="T73" s="105"/>
      <c r="U73" s="28"/>
      <c r="V73" s="28"/>
      <c r="W73" s="108"/>
      <c r="X73" s="108"/>
      <c r="Y73" s="28"/>
      <c r="Z73" s="28"/>
    </row>
    <row r="74" spans="1:26" x14ac:dyDescent="0.25">
      <c r="A74" s="1">
        <v>167</v>
      </c>
      <c r="B74" s="3">
        <v>1940</v>
      </c>
      <c r="C74" s="3" t="s">
        <v>26</v>
      </c>
      <c r="D74" s="35">
        <v>14833</v>
      </c>
      <c r="F74" s="3">
        <v>1</v>
      </c>
      <c r="J74" s="38">
        <f t="shared" si="1"/>
        <v>14315</v>
      </c>
      <c r="R74" s="28"/>
      <c r="S74" s="104"/>
      <c r="T74" s="105"/>
      <c r="U74" s="28"/>
      <c r="V74" s="28"/>
      <c r="W74" s="108"/>
      <c r="X74" s="108"/>
      <c r="Y74" s="28"/>
      <c r="Z74" s="28"/>
    </row>
    <row r="75" spans="1:26" x14ac:dyDescent="0.25">
      <c r="A75" s="1">
        <v>168</v>
      </c>
      <c r="B75" s="3">
        <v>1940</v>
      </c>
      <c r="C75" s="3" t="s">
        <v>26</v>
      </c>
      <c r="D75" s="35">
        <v>14843</v>
      </c>
      <c r="F75" s="3">
        <v>1</v>
      </c>
      <c r="J75" s="38">
        <f t="shared" si="1"/>
        <v>14325</v>
      </c>
      <c r="R75" s="28"/>
      <c r="S75" s="104"/>
      <c r="T75" s="105"/>
      <c r="U75" s="28"/>
      <c r="V75" s="28"/>
      <c r="W75" s="108"/>
      <c r="X75" s="108"/>
      <c r="Y75" s="28"/>
      <c r="Z75" s="28"/>
    </row>
    <row r="76" spans="1:26" x14ac:dyDescent="0.25">
      <c r="A76" s="1">
        <v>169</v>
      </c>
      <c r="B76" s="36">
        <v>1941</v>
      </c>
      <c r="C76" s="3" t="s">
        <v>31</v>
      </c>
      <c r="D76" s="35">
        <v>15234</v>
      </c>
      <c r="G76" s="3">
        <v>1</v>
      </c>
      <c r="J76" s="38">
        <f t="shared" si="1"/>
        <v>14716</v>
      </c>
      <c r="R76" s="28"/>
      <c r="S76" s="104"/>
      <c r="T76" s="105"/>
      <c r="U76" s="28"/>
      <c r="V76" s="28"/>
      <c r="W76" s="108"/>
      <c r="X76" s="108"/>
      <c r="Y76" s="28"/>
      <c r="Z76" s="28"/>
    </row>
    <row r="77" spans="1:26" x14ac:dyDescent="0.25">
      <c r="A77" s="1">
        <v>170</v>
      </c>
      <c r="B77" s="36">
        <v>1941</v>
      </c>
      <c r="C77" s="3" t="s">
        <v>33</v>
      </c>
      <c r="D77" s="35">
        <v>15264</v>
      </c>
      <c r="F77" s="3">
        <v>1</v>
      </c>
      <c r="J77" s="38">
        <f t="shared" si="1"/>
        <v>14746</v>
      </c>
      <c r="R77" s="28"/>
      <c r="S77" s="104"/>
      <c r="T77" s="105"/>
      <c r="U77" s="28"/>
      <c r="V77" s="28"/>
      <c r="W77" s="108"/>
      <c r="X77" s="108"/>
      <c r="Y77" s="28"/>
      <c r="Z77" s="28"/>
    </row>
    <row r="78" spans="1:26" x14ac:dyDescent="0.25">
      <c r="A78" s="1">
        <v>171</v>
      </c>
      <c r="B78" s="3">
        <v>1942</v>
      </c>
      <c r="C78" s="3" t="s">
        <v>26</v>
      </c>
      <c r="D78" s="35">
        <v>15563</v>
      </c>
      <c r="E78" s="3">
        <v>1</v>
      </c>
      <c r="J78" s="38">
        <f t="shared" si="1"/>
        <v>15045</v>
      </c>
      <c r="R78" s="28"/>
      <c r="S78" s="104"/>
      <c r="T78" s="105"/>
      <c r="U78" s="28"/>
      <c r="V78" s="28"/>
      <c r="W78" s="108"/>
      <c r="X78" s="108"/>
      <c r="Y78" s="28"/>
      <c r="Z78" s="28"/>
    </row>
    <row r="79" spans="1:26" x14ac:dyDescent="0.25">
      <c r="A79" s="1">
        <v>172</v>
      </c>
      <c r="B79" s="3">
        <v>1942</v>
      </c>
      <c r="C79" s="3" t="s">
        <v>26</v>
      </c>
      <c r="D79" s="35">
        <v>15573</v>
      </c>
      <c r="G79" s="3">
        <v>1</v>
      </c>
      <c r="J79" s="38">
        <f t="shared" si="1"/>
        <v>15055</v>
      </c>
      <c r="R79" s="28"/>
      <c r="S79" s="104"/>
      <c r="T79" s="105"/>
      <c r="U79" s="28"/>
      <c r="V79" s="28"/>
      <c r="W79" s="108"/>
      <c r="X79" s="108"/>
      <c r="Y79" s="28"/>
      <c r="Z79" s="28"/>
    </row>
    <row r="80" spans="1:26" x14ac:dyDescent="0.25">
      <c r="A80" s="1">
        <v>173</v>
      </c>
      <c r="B80" s="36">
        <v>1943</v>
      </c>
      <c r="C80" s="3" t="s">
        <v>67</v>
      </c>
      <c r="D80" s="35">
        <v>15902</v>
      </c>
      <c r="F80" s="3">
        <v>1</v>
      </c>
      <c r="J80" s="38">
        <f t="shared" si="1"/>
        <v>15384</v>
      </c>
      <c r="R80" s="28"/>
      <c r="S80" s="104"/>
      <c r="T80" s="105"/>
      <c r="U80" s="28"/>
      <c r="V80" s="28"/>
      <c r="W80" s="108"/>
      <c r="X80" s="108"/>
      <c r="Y80" s="28"/>
      <c r="Z80" s="28"/>
    </row>
    <row r="81" spans="1:26" x14ac:dyDescent="0.25">
      <c r="A81" s="1">
        <v>174</v>
      </c>
      <c r="B81" s="3">
        <v>1944</v>
      </c>
      <c r="C81" s="3" t="s">
        <v>26</v>
      </c>
      <c r="D81" s="35">
        <v>16299</v>
      </c>
      <c r="E81" s="3">
        <v>1</v>
      </c>
      <c r="J81" s="38">
        <f t="shared" si="1"/>
        <v>15781</v>
      </c>
      <c r="R81" s="28"/>
      <c r="S81" s="104"/>
      <c r="T81" s="105"/>
      <c r="U81" s="28"/>
      <c r="V81" s="28"/>
      <c r="W81" s="108"/>
      <c r="X81" s="108"/>
      <c r="Y81" s="28"/>
      <c r="Z81" s="28"/>
    </row>
    <row r="82" spans="1:26" x14ac:dyDescent="0.25">
      <c r="A82" s="1">
        <v>175</v>
      </c>
      <c r="B82" s="3">
        <v>1944</v>
      </c>
      <c r="C82" s="3" t="s">
        <v>31</v>
      </c>
      <c r="D82" s="35">
        <v>16330</v>
      </c>
      <c r="F82" s="3">
        <v>1</v>
      </c>
      <c r="J82" s="38">
        <f t="shared" si="1"/>
        <v>15812</v>
      </c>
      <c r="R82" s="28"/>
      <c r="S82" s="104"/>
      <c r="T82" s="105"/>
      <c r="U82" s="28"/>
      <c r="V82" s="28"/>
      <c r="W82" s="108"/>
      <c r="X82" s="108"/>
      <c r="Y82" s="28"/>
      <c r="Z82" s="28"/>
    </row>
    <row r="83" spans="1:26" x14ac:dyDescent="0.25">
      <c r="A83" s="1">
        <v>176</v>
      </c>
      <c r="B83" s="3">
        <v>1944</v>
      </c>
      <c r="C83" s="3" t="s">
        <v>33</v>
      </c>
      <c r="D83" s="35">
        <v>16360</v>
      </c>
      <c r="G83" s="3">
        <v>1</v>
      </c>
      <c r="J83" s="38">
        <f t="shared" si="1"/>
        <v>15842</v>
      </c>
      <c r="R83" s="28"/>
      <c r="S83" s="104"/>
      <c r="T83" s="105"/>
      <c r="U83" s="28"/>
      <c r="V83" s="28"/>
      <c r="W83" s="108"/>
      <c r="X83" s="108"/>
      <c r="Y83" s="28"/>
      <c r="Z83" s="28"/>
    </row>
    <row r="84" spans="1:26" x14ac:dyDescent="0.25">
      <c r="A84" s="1">
        <v>177</v>
      </c>
      <c r="B84" s="36">
        <v>1945</v>
      </c>
      <c r="C84" s="3" t="s">
        <v>23</v>
      </c>
      <c r="D84" s="35">
        <v>16603</v>
      </c>
      <c r="E84" s="3">
        <v>1</v>
      </c>
      <c r="J84" s="38">
        <f t="shared" si="1"/>
        <v>16085</v>
      </c>
      <c r="R84" s="28"/>
      <c r="S84" s="104"/>
      <c r="T84" s="105"/>
      <c r="U84" s="28"/>
      <c r="V84" s="28"/>
      <c r="W84" s="108"/>
      <c r="X84" s="108"/>
      <c r="Y84" s="28"/>
      <c r="Z84" s="28"/>
    </row>
    <row r="85" spans="1:26" x14ac:dyDescent="0.25">
      <c r="A85" s="1">
        <v>178</v>
      </c>
      <c r="B85" s="36">
        <v>1945</v>
      </c>
      <c r="C85" s="3" t="s">
        <v>26</v>
      </c>
      <c r="D85" s="35">
        <v>16664</v>
      </c>
      <c r="G85" s="3">
        <v>1</v>
      </c>
      <c r="J85" s="38">
        <f t="shared" si="1"/>
        <v>16146</v>
      </c>
      <c r="R85" s="28"/>
      <c r="S85" s="104"/>
      <c r="T85" s="105"/>
      <c r="U85" s="28"/>
      <c r="V85" s="28"/>
      <c r="W85" s="108"/>
      <c r="X85" s="108"/>
      <c r="Y85" s="28"/>
      <c r="Z85" s="28"/>
    </row>
    <row r="86" spans="1:26" x14ac:dyDescent="0.25">
      <c r="A86" s="1">
        <v>179</v>
      </c>
      <c r="B86" s="36">
        <v>1945</v>
      </c>
      <c r="C86" s="3" t="s">
        <v>31</v>
      </c>
      <c r="D86" s="35">
        <v>16695</v>
      </c>
      <c r="H86" s="3">
        <v>1</v>
      </c>
      <c r="J86" s="38">
        <f t="shared" si="1"/>
        <v>16177</v>
      </c>
      <c r="R86" s="28"/>
      <c r="S86" s="104"/>
      <c r="T86" s="105"/>
      <c r="U86" s="28"/>
      <c r="V86" s="28"/>
      <c r="W86" s="108"/>
      <c r="X86" s="108"/>
      <c r="Y86" s="28"/>
      <c r="Z86" s="28"/>
    </row>
    <row r="87" spans="1:26" x14ac:dyDescent="0.25">
      <c r="A87" s="1">
        <v>180</v>
      </c>
      <c r="B87" s="3">
        <v>1946</v>
      </c>
      <c r="C87" s="3" t="s">
        <v>33</v>
      </c>
      <c r="D87" s="35">
        <v>17090</v>
      </c>
      <c r="E87" s="3">
        <v>1</v>
      </c>
      <c r="J87" s="38">
        <f t="shared" si="1"/>
        <v>16572</v>
      </c>
      <c r="R87" s="28"/>
      <c r="S87" s="104"/>
      <c r="T87" s="105"/>
      <c r="U87" s="28"/>
      <c r="V87" s="28"/>
      <c r="W87" s="108"/>
      <c r="X87" s="108"/>
      <c r="Y87" s="28"/>
      <c r="Z87" s="28"/>
    </row>
    <row r="88" spans="1:26" x14ac:dyDescent="0.25">
      <c r="A88" s="1">
        <v>181</v>
      </c>
      <c r="B88" s="36">
        <v>1947</v>
      </c>
      <c r="C88" s="3" t="s">
        <v>26</v>
      </c>
      <c r="D88" s="35">
        <v>17394</v>
      </c>
      <c r="E88" s="3">
        <v>1</v>
      </c>
      <c r="J88" s="38">
        <f t="shared" si="1"/>
        <v>16876</v>
      </c>
      <c r="R88" s="28"/>
      <c r="S88" s="104"/>
      <c r="T88" s="105"/>
      <c r="U88" s="28"/>
      <c r="V88" s="28"/>
      <c r="W88" s="108"/>
      <c r="X88" s="108"/>
      <c r="Y88" s="28"/>
      <c r="Z88" s="28"/>
    </row>
    <row r="89" spans="1:26" x14ac:dyDescent="0.25">
      <c r="A89" s="1">
        <v>182</v>
      </c>
      <c r="B89" s="36">
        <v>1947</v>
      </c>
      <c r="C89" s="3" t="s">
        <v>31</v>
      </c>
      <c r="D89" s="35">
        <v>17425</v>
      </c>
      <c r="H89" s="3">
        <v>1</v>
      </c>
      <c r="J89" s="38">
        <f t="shared" si="1"/>
        <v>16907</v>
      </c>
      <c r="R89" s="28"/>
      <c r="S89" s="104"/>
      <c r="T89" s="105"/>
      <c r="U89" s="28"/>
      <c r="V89" s="28"/>
      <c r="W89" s="108"/>
      <c r="X89" s="108"/>
      <c r="Y89" s="28"/>
      <c r="Z89" s="28"/>
    </row>
    <row r="90" spans="1:26" x14ac:dyDescent="0.25">
      <c r="A90" s="1">
        <v>183</v>
      </c>
      <c r="B90" s="36">
        <v>1947</v>
      </c>
      <c r="C90" s="3" t="s">
        <v>33</v>
      </c>
      <c r="D90" s="35">
        <v>17455</v>
      </c>
      <c r="F90" s="3">
        <v>1</v>
      </c>
      <c r="J90" s="38">
        <f t="shared" si="1"/>
        <v>16937</v>
      </c>
      <c r="R90" s="28"/>
      <c r="S90" s="104"/>
      <c r="T90" s="105"/>
      <c r="U90" s="28"/>
      <c r="V90" s="28"/>
      <c r="W90" s="108"/>
      <c r="X90" s="108"/>
      <c r="Y90" s="28"/>
      <c r="Z90" s="28"/>
    </row>
    <row r="91" spans="1:26" x14ac:dyDescent="0.25">
      <c r="A91" s="1">
        <v>184</v>
      </c>
      <c r="B91" s="3">
        <v>1948</v>
      </c>
      <c r="C91" s="3" t="s">
        <v>31</v>
      </c>
      <c r="D91" s="35">
        <v>17786</v>
      </c>
      <c r="E91" s="3">
        <v>1</v>
      </c>
      <c r="J91" s="38">
        <f t="shared" si="1"/>
        <v>17268</v>
      </c>
      <c r="R91" s="28"/>
      <c r="S91" s="104"/>
      <c r="T91" s="105"/>
      <c r="U91" s="28"/>
      <c r="V91" s="28"/>
      <c r="W91" s="108"/>
      <c r="X91" s="108"/>
      <c r="Y91" s="28"/>
      <c r="Z91" s="28"/>
    </row>
    <row r="92" spans="1:26" x14ac:dyDescent="0.25">
      <c r="A92" s="1">
        <v>185</v>
      </c>
      <c r="B92" s="3">
        <v>1948</v>
      </c>
      <c r="C92" s="3" t="s">
        <v>31</v>
      </c>
      <c r="D92" s="35">
        <v>17796</v>
      </c>
      <c r="H92" s="3">
        <v>1</v>
      </c>
      <c r="J92" s="38">
        <f t="shared" si="1"/>
        <v>17278</v>
      </c>
      <c r="R92" s="28"/>
      <c r="S92" s="104"/>
      <c r="T92" s="105"/>
      <c r="U92" s="28"/>
      <c r="V92" s="28"/>
      <c r="W92" s="108"/>
      <c r="X92" s="108"/>
      <c r="Y92" s="28"/>
      <c r="Z92" s="28"/>
    </row>
    <row r="93" spans="1:26" x14ac:dyDescent="0.25">
      <c r="A93" s="1">
        <v>186</v>
      </c>
      <c r="B93" s="3">
        <v>1948</v>
      </c>
      <c r="C93" s="3" t="s">
        <v>33</v>
      </c>
      <c r="D93" s="35">
        <v>17821</v>
      </c>
      <c r="F93" s="3">
        <v>1</v>
      </c>
      <c r="J93" s="38">
        <f t="shared" si="1"/>
        <v>17303</v>
      </c>
      <c r="R93" s="28"/>
      <c r="S93" s="104"/>
      <c r="T93" s="105"/>
      <c r="U93" s="28"/>
      <c r="V93" s="28"/>
      <c r="W93" s="108"/>
      <c r="X93" s="108"/>
      <c r="Y93" s="28"/>
      <c r="Z93" s="28"/>
    </row>
    <row r="94" spans="1:26" x14ac:dyDescent="0.25">
      <c r="A94" s="1">
        <v>187</v>
      </c>
      <c r="B94" s="36">
        <v>1949</v>
      </c>
      <c r="C94" s="3" t="s">
        <v>26</v>
      </c>
      <c r="D94" s="35">
        <v>18120</v>
      </c>
      <c r="E94" s="3">
        <v>1</v>
      </c>
      <c r="J94" s="38">
        <f t="shared" si="1"/>
        <v>17602</v>
      </c>
      <c r="R94" s="28"/>
      <c r="S94" s="104"/>
      <c r="T94" s="105"/>
      <c r="U94" s="28"/>
      <c r="V94" s="28"/>
      <c r="W94" s="108"/>
      <c r="X94" s="108"/>
      <c r="Y94" s="28"/>
      <c r="Z94" s="28"/>
    </row>
    <row r="95" spans="1:26" x14ac:dyDescent="0.25">
      <c r="A95" s="1">
        <v>188</v>
      </c>
      <c r="B95" s="36">
        <v>1949</v>
      </c>
      <c r="C95" s="3" t="s">
        <v>26</v>
      </c>
      <c r="D95" s="35">
        <v>18130</v>
      </c>
      <c r="H95" s="3">
        <v>1</v>
      </c>
      <c r="J95" s="38">
        <f t="shared" si="1"/>
        <v>17612</v>
      </c>
      <c r="R95" s="28"/>
      <c r="S95" s="104"/>
      <c r="T95" s="105"/>
      <c r="U95" s="28"/>
      <c r="V95" s="28"/>
      <c r="W95" s="108"/>
      <c r="X95" s="108"/>
      <c r="Y95" s="28"/>
      <c r="Z95" s="28"/>
    </row>
    <row r="96" spans="1:26" x14ac:dyDescent="0.25">
      <c r="A96" s="1">
        <v>189</v>
      </c>
      <c r="B96" s="36">
        <v>1949</v>
      </c>
      <c r="C96" s="3" t="s">
        <v>33</v>
      </c>
      <c r="D96" s="35">
        <v>18186</v>
      </c>
      <c r="F96" s="3">
        <v>1</v>
      </c>
      <c r="J96" s="38">
        <f t="shared" si="1"/>
        <v>17668</v>
      </c>
      <c r="R96" s="28"/>
      <c r="S96" s="104"/>
      <c r="T96" s="105"/>
      <c r="U96" s="28"/>
      <c r="V96" s="28"/>
      <c r="W96" s="108"/>
      <c r="X96" s="108"/>
      <c r="Y96" s="28"/>
      <c r="Z96" s="28"/>
    </row>
    <row r="97" spans="1:26" x14ac:dyDescent="0.25">
      <c r="A97" s="1">
        <v>190</v>
      </c>
      <c r="B97" s="3">
        <v>1950</v>
      </c>
      <c r="C97" s="3" t="s">
        <v>26</v>
      </c>
      <c r="D97" s="35">
        <v>18490</v>
      </c>
      <c r="E97" s="3">
        <v>1</v>
      </c>
      <c r="J97" s="38">
        <f t="shared" si="1"/>
        <v>17972</v>
      </c>
      <c r="R97" s="28"/>
      <c r="S97" s="104"/>
      <c r="T97" s="105"/>
      <c r="U97" s="28"/>
      <c r="V97" s="28"/>
      <c r="W97" s="108"/>
      <c r="X97" s="108"/>
      <c r="Y97" s="28"/>
      <c r="Z97" s="28"/>
    </row>
    <row r="98" spans="1:26" x14ac:dyDescent="0.25">
      <c r="A98" s="1">
        <v>191</v>
      </c>
      <c r="B98" s="3">
        <v>1950</v>
      </c>
      <c r="C98" s="3" t="s">
        <v>31</v>
      </c>
      <c r="D98" s="35">
        <v>18521</v>
      </c>
      <c r="G98" s="3">
        <v>1</v>
      </c>
      <c r="J98" s="38">
        <f t="shared" si="1"/>
        <v>18003</v>
      </c>
      <c r="R98" s="28"/>
      <c r="S98" s="104"/>
      <c r="T98" s="105"/>
      <c r="U98" s="28"/>
      <c r="V98" s="28"/>
      <c r="W98" s="108"/>
      <c r="X98" s="108"/>
      <c r="Y98" s="28"/>
      <c r="Z98" s="28"/>
    </row>
    <row r="99" spans="1:26" x14ac:dyDescent="0.25">
      <c r="A99" s="1">
        <v>192</v>
      </c>
      <c r="B99" s="3">
        <v>1950</v>
      </c>
      <c r="C99" s="3" t="s">
        <v>33</v>
      </c>
      <c r="D99" s="35">
        <v>18551</v>
      </c>
      <c r="H99" s="3">
        <v>1</v>
      </c>
      <c r="J99" s="38">
        <f t="shared" si="1"/>
        <v>18033</v>
      </c>
      <c r="R99" s="28"/>
      <c r="S99" s="104"/>
      <c r="T99" s="105"/>
      <c r="U99" s="28"/>
      <c r="V99" s="28"/>
      <c r="W99" s="108"/>
      <c r="X99" s="108"/>
      <c r="Y99" s="28"/>
      <c r="Z99" s="28"/>
    </row>
    <row r="100" spans="1:26" x14ac:dyDescent="0.25">
      <c r="A100" s="1">
        <v>193</v>
      </c>
      <c r="B100" s="36">
        <v>1952</v>
      </c>
      <c r="C100" s="3" t="s">
        <v>26</v>
      </c>
      <c r="D100" s="35">
        <v>19221</v>
      </c>
      <c r="F100" s="3">
        <v>1</v>
      </c>
      <c r="J100" s="38">
        <f t="shared" si="1"/>
        <v>18703</v>
      </c>
      <c r="R100" s="28"/>
      <c r="S100" s="104"/>
      <c r="T100" s="105"/>
      <c r="U100" s="28"/>
      <c r="V100" s="28"/>
      <c r="W100" s="108"/>
      <c r="X100" s="108"/>
      <c r="Y100" s="28"/>
      <c r="Z100" s="28"/>
    </row>
    <row r="101" spans="1:26" x14ac:dyDescent="0.25">
      <c r="A101" s="1">
        <v>194</v>
      </c>
      <c r="B101" s="3">
        <v>1953</v>
      </c>
      <c r="C101" s="3" t="s">
        <v>26</v>
      </c>
      <c r="D101" s="35">
        <v>19586</v>
      </c>
      <c r="E101" s="3">
        <v>1</v>
      </c>
      <c r="J101" s="38">
        <f t="shared" si="1"/>
        <v>19068</v>
      </c>
      <c r="R101" s="28"/>
      <c r="S101" s="104"/>
      <c r="T101" s="105"/>
      <c r="U101" s="28"/>
      <c r="V101" s="28"/>
      <c r="W101" s="108"/>
      <c r="X101" s="108"/>
      <c r="Y101" s="28"/>
      <c r="Z101" s="28"/>
    </row>
    <row r="102" spans="1:26" x14ac:dyDescent="0.25">
      <c r="A102" s="1">
        <v>195</v>
      </c>
      <c r="B102" s="3">
        <v>1953</v>
      </c>
      <c r="C102" s="3" t="s">
        <v>31</v>
      </c>
      <c r="D102" s="35">
        <v>19617</v>
      </c>
      <c r="E102" s="3">
        <v>1</v>
      </c>
      <c r="J102" s="38">
        <f t="shared" si="1"/>
        <v>19099</v>
      </c>
      <c r="R102" s="28"/>
      <c r="S102" s="104"/>
      <c r="T102" s="105"/>
      <c r="U102" s="28"/>
      <c r="V102" s="28"/>
      <c r="W102" s="108"/>
      <c r="X102" s="108"/>
      <c r="Y102" s="28"/>
      <c r="Z102" s="28"/>
    </row>
    <row r="103" spans="1:26" x14ac:dyDescent="0.25">
      <c r="A103" s="1">
        <v>196</v>
      </c>
      <c r="B103" s="3">
        <v>1953</v>
      </c>
      <c r="C103" s="3" t="s">
        <v>33</v>
      </c>
      <c r="D103" s="35">
        <v>19647</v>
      </c>
      <c r="E103" s="3">
        <v>1</v>
      </c>
      <c r="J103" s="38">
        <f t="shared" si="1"/>
        <v>19129</v>
      </c>
      <c r="R103" s="28"/>
      <c r="S103" s="104"/>
      <c r="T103" s="105"/>
      <c r="U103" s="28"/>
      <c r="V103" s="28"/>
      <c r="W103" s="108"/>
      <c r="X103" s="108"/>
      <c r="Y103" s="28"/>
      <c r="Z103" s="28"/>
    </row>
    <row r="104" spans="1:26" x14ac:dyDescent="0.25">
      <c r="A104" s="1">
        <v>197</v>
      </c>
      <c r="B104" s="36">
        <v>1954</v>
      </c>
      <c r="C104" s="3" t="s">
        <v>26</v>
      </c>
      <c r="D104" s="35">
        <v>19951</v>
      </c>
      <c r="G104" s="3">
        <v>1</v>
      </c>
      <c r="J104" s="38">
        <f t="shared" si="1"/>
        <v>19433</v>
      </c>
      <c r="R104" s="28"/>
      <c r="S104" s="104"/>
      <c r="T104" s="105"/>
      <c r="U104" s="28"/>
      <c r="V104" s="28"/>
      <c r="W104" s="108"/>
      <c r="X104" s="108"/>
      <c r="Y104" s="28"/>
      <c r="Z104" s="28"/>
    </row>
    <row r="105" spans="1:26" x14ac:dyDescent="0.25">
      <c r="A105" s="1">
        <v>198</v>
      </c>
      <c r="B105" s="36">
        <v>1954</v>
      </c>
      <c r="C105" s="3" t="s">
        <v>31</v>
      </c>
      <c r="D105" s="35">
        <v>19982</v>
      </c>
      <c r="F105" s="3">
        <v>1</v>
      </c>
      <c r="J105" s="38">
        <f t="shared" si="1"/>
        <v>19464</v>
      </c>
      <c r="R105" s="28"/>
      <c r="S105" s="104"/>
      <c r="T105" s="105"/>
      <c r="U105" s="28"/>
      <c r="V105" s="28"/>
      <c r="W105" s="108"/>
      <c r="X105" s="108"/>
      <c r="Y105" s="28"/>
      <c r="Z105" s="28"/>
    </row>
    <row r="106" spans="1:26" x14ac:dyDescent="0.25">
      <c r="A106" s="1">
        <v>199</v>
      </c>
      <c r="B106" s="36">
        <v>1954</v>
      </c>
      <c r="C106" s="3" t="s">
        <v>33</v>
      </c>
      <c r="D106" s="35">
        <v>20012</v>
      </c>
      <c r="H106" s="3">
        <v>1</v>
      </c>
      <c r="J106" s="38">
        <f t="shared" si="1"/>
        <v>19494</v>
      </c>
      <c r="R106" s="28"/>
      <c r="S106" s="104"/>
      <c r="T106" s="105"/>
      <c r="U106" s="28"/>
      <c r="V106" s="28"/>
      <c r="W106" s="108"/>
      <c r="X106" s="108"/>
      <c r="Y106" s="28"/>
      <c r="Z106" s="28"/>
    </row>
    <row r="107" spans="1:26" x14ac:dyDescent="0.25">
      <c r="A107" s="1">
        <v>200</v>
      </c>
      <c r="B107" s="3">
        <v>1955</v>
      </c>
      <c r="C107" s="3" t="s">
        <v>26</v>
      </c>
      <c r="D107" s="35">
        <v>20316</v>
      </c>
      <c r="F107" s="3">
        <v>1</v>
      </c>
      <c r="J107" s="38">
        <f t="shared" si="1"/>
        <v>19798</v>
      </c>
      <c r="R107" s="28"/>
      <c r="S107" s="104"/>
      <c r="T107" s="105"/>
      <c r="U107" s="28"/>
      <c r="V107" s="28"/>
      <c r="W107" s="108"/>
      <c r="X107" s="108"/>
      <c r="Y107" s="28"/>
      <c r="Z107" s="28"/>
    </row>
    <row r="108" spans="1:26" x14ac:dyDescent="0.25">
      <c r="A108" s="1">
        <v>201</v>
      </c>
      <c r="B108" s="3">
        <v>1955</v>
      </c>
      <c r="C108" s="3" t="s">
        <v>31</v>
      </c>
      <c r="D108" s="35">
        <v>20347</v>
      </c>
      <c r="F108" s="3">
        <v>1</v>
      </c>
      <c r="J108" s="38">
        <f t="shared" si="1"/>
        <v>19829</v>
      </c>
      <c r="R108" s="28"/>
      <c r="S108" s="104"/>
      <c r="T108" s="105"/>
      <c r="U108" s="28"/>
      <c r="V108" s="28"/>
      <c r="W108" s="108"/>
      <c r="X108" s="108"/>
      <c r="Y108" s="28"/>
      <c r="Z108" s="28"/>
    </row>
    <row r="109" spans="1:26" x14ac:dyDescent="0.25">
      <c r="A109" s="1">
        <v>202</v>
      </c>
      <c r="B109" s="36">
        <v>1956</v>
      </c>
      <c r="C109" s="3" t="s">
        <v>31</v>
      </c>
      <c r="D109" s="35">
        <v>20713</v>
      </c>
      <c r="E109" s="3">
        <v>1</v>
      </c>
      <c r="J109" s="38">
        <f t="shared" si="1"/>
        <v>20195</v>
      </c>
      <c r="R109" s="28"/>
      <c r="S109" s="104"/>
      <c r="T109" s="105"/>
      <c r="U109" s="28"/>
      <c r="V109" s="28"/>
      <c r="W109" s="108"/>
      <c r="X109" s="108"/>
      <c r="Y109" s="28"/>
      <c r="Z109" s="28"/>
    </row>
    <row r="110" spans="1:26" x14ac:dyDescent="0.25">
      <c r="A110" s="1">
        <v>203</v>
      </c>
      <c r="B110" s="3">
        <v>1957</v>
      </c>
      <c r="C110" s="3" t="s">
        <v>23</v>
      </c>
      <c r="D110" s="35">
        <v>20986</v>
      </c>
      <c r="G110" s="3">
        <v>1</v>
      </c>
      <c r="J110" s="38">
        <f t="shared" si="1"/>
        <v>20468</v>
      </c>
      <c r="R110" s="28"/>
      <c r="S110" s="104"/>
      <c r="T110" s="105"/>
      <c r="U110" s="28"/>
      <c r="V110" s="28"/>
      <c r="W110" s="108"/>
      <c r="X110" s="108"/>
      <c r="Y110" s="28"/>
      <c r="Z110" s="28"/>
    </row>
    <row r="111" spans="1:26" x14ac:dyDescent="0.25">
      <c r="A111" s="1">
        <v>204</v>
      </c>
      <c r="B111" s="36">
        <v>1958</v>
      </c>
      <c r="C111" s="3" t="s">
        <v>31</v>
      </c>
      <c r="D111" s="35">
        <v>21443</v>
      </c>
      <c r="G111" s="3">
        <v>1</v>
      </c>
      <c r="J111" s="38">
        <f t="shared" si="1"/>
        <v>20925</v>
      </c>
      <c r="R111" s="28"/>
      <c r="S111" s="104"/>
      <c r="T111" s="105"/>
      <c r="U111" s="28"/>
      <c r="V111" s="28"/>
      <c r="W111" s="108"/>
      <c r="X111" s="108"/>
      <c r="Y111" s="28"/>
      <c r="Z111" s="28"/>
    </row>
    <row r="112" spans="1:26" x14ac:dyDescent="0.25">
      <c r="A112" s="1">
        <v>205</v>
      </c>
      <c r="B112" s="3">
        <v>1959</v>
      </c>
      <c r="C112" s="3" t="s">
        <v>67</v>
      </c>
      <c r="D112" s="35">
        <v>21741</v>
      </c>
      <c r="E112" s="3">
        <v>1</v>
      </c>
      <c r="J112" s="38">
        <f t="shared" si="1"/>
        <v>21223</v>
      </c>
      <c r="R112" s="28"/>
      <c r="S112" s="104"/>
      <c r="T112" s="105"/>
      <c r="U112" s="28"/>
      <c r="V112" s="28"/>
      <c r="W112" s="108"/>
      <c r="X112" s="108"/>
      <c r="Y112" s="28"/>
      <c r="Z112" s="28"/>
    </row>
    <row r="113" spans="1:26" x14ac:dyDescent="0.25">
      <c r="A113" s="1">
        <v>206</v>
      </c>
      <c r="B113" s="3">
        <v>1959</v>
      </c>
      <c r="C113" s="3" t="s">
        <v>67</v>
      </c>
      <c r="D113" s="35">
        <v>21751</v>
      </c>
      <c r="E113" s="3">
        <v>1</v>
      </c>
      <c r="J113" s="38">
        <f t="shared" si="1"/>
        <v>21233</v>
      </c>
      <c r="R113" s="28"/>
      <c r="S113" s="104"/>
      <c r="T113" s="105"/>
      <c r="U113" s="28"/>
      <c r="V113" s="28"/>
      <c r="W113" s="108"/>
      <c r="X113" s="108"/>
      <c r="Y113" s="28"/>
      <c r="Z113" s="28"/>
    </row>
    <row r="114" spans="1:26" x14ac:dyDescent="0.25">
      <c r="A114" s="1">
        <v>207</v>
      </c>
      <c r="B114" s="3">
        <v>1959</v>
      </c>
      <c r="C114" s="3" t="s">
        <v>31</v>
      </c>
      <c r="D114" s="35">
        <v>21808</v>
      </c>
      <c r="H114" s="3">
        <v>1</v>
      </c>
      <c r="J114" s="38">
        <f t="shared" si="1"/>
        <v>21290</v>
      </c>
      <c r="R114" s="28"/>
      <c r="S114" s="104"/>
      <c r="T114" s="105"/>
      <c r="U114" s="28"/>
      <c r="V114" s="28"/>
      <c r="W114" s="108"/>
      <c r="X114" s="108"/>
      <c r="Y114" s="28"/>
      <c r="Z114" s="28"/>
    </row>
    <row r="115" spans="1:26" x14ac:dyDescent="0.25">
      <c r="A115" s="1">
        <v>208</v>
      </c>
      <c r="B115" s="36">
        <v>1960</v>
      </c>
      <c r="C115" s="3" t="s">
        <v>31</v>
      </c>
      <c r="D115" s="35">
        <v>22169</v>
      </c>
      <c r="H115" s="3">
        <v>1</v>
      </c>
      <c r="J115" s="38">
        <f t="shared" si="1"/>
        <v>21651</v>
      </c>
      <c r="R115" s="28"/>
      <c r="S115" s="104"/>
      <c r="T115" s="105"/>
      <c r="U115" s="28"/>
      <c r="V115" s="28"/>
      <c r="W115" s="108"/>
      <c r="X115" s="108"/>
      <c r="Y115" s="28"/>
      <c r="Z115" s="28"/>
    </row>
    <row r="116" spans="1:26" x14ac:dyDescent="0.25">
      <c r="A116" s="1">
        <v>209</v>
      </c>
      <c r="B116" s="36">
        <v>1960</v>
      </c>
      <c r="C116" s="3" t="s">
        <v>31</v>
      </c>
      <c r="D116" s="35">
        <v>22179</v>
      </c>
      <c r="E116" s="3">
        <v>1</v>
      </c>
      <c r="J116" s="38">
        <f t="shared" si="1"/>
        <v>21661</v>
      </c>
      <c r="R116" s="28"/>
      <c r="S116" s="104"/>
      <c r="T116" s="105"/>
      <c r="U116" s="28"/>
      <c r="V116" s="28"/>
      <c r="W116" s="108"/>
      <c r="X116" s="108"/>
      <c r="Y116" s="28"/>
      <c r="Z116" s="28"/>
    </row>
    <row r="117" spans="1:26" x14ac:dyDescent="0.25">
      <c r="A117" s="1">
        <v>210</v>
      </c>
      <c r="B117" s="3">
        <v>1961</v>
      </c>
      <c r="C117" s="3" t="s">
        <v>31</v>
      </c>
      <c r="D117" s="35">
        <v>22539</v>
      </c>
      <c r="H117" s="3">
        <v>1</v>
      </c>
      <c r="J117" s="38">
        <f t="shared" si="1"/>
        <v>22021</v>
      </c>
      <c r="R117" s="28"/>
      <c r="S117" s="104"/>
      <c r="T117" s="105"/>
      <c r="U117" s="28"/>
      <c r="V117" s="28"/>
      <c r="W117" s="108"/>
      <c r="X117" s="108"/>
      <c r="Y117" s="28"/>
      <c r="Z117" s="28"/>
    </row>
    <row r="118" spans="1:26" x14ac:dyDescent="0.25">
      <c r="A118" s="1">
        <v>211</v>
      </c>
      <c r="B118" s="36">
        <v>1963</v>
      </c>
      <c r="C118" s="3" t="s">
        <v>31</v>
      </c>
      <c r="D118" s="35">
        <v>23269</v>
      </c>
      <c r="E118" s="3">
        <v>1</v>
      </c>
      <c r="J118" s="38">
        <f t="shared" si="1"/>
        <v>22751</v>
      </c>
      <c r="R118" s="28"/>
      <c r="S118" s="104"/>
      <c r="T118" s="105"/>
      <c r="U118" s="28"/>
      <c r="V118" s="28"/>
      <c r="W118" s="108"/>
      <c r="X118" s="108"/>
      <c r="Y118" s="28"/>
      <c r="Z118" s="28"/>
    </row>
    <row r="119" spans="1:26" x14ac:dyDescent="0.25">
      <c r="A119" s="1">
        <v>212</v>
      </c>
      <c r="B119" s="3">
        <v>1964</v>
      </c>
      <c r="C119" s="3" t="s">
        <v>26</v>
      </c>
      <c r="D119" s="35">
        <v>23604</v>
      </c>
      <c r="F119" s="3">
        <v>1</v>
      </c>
      <c r="J119" s="38">
        <f t="shared" si="1"/>
        <v>23086</v>
      </c>
      <c r="R119" s="28"/>
      <c r="S119" s="104"/>
      <c r="T119" s="105"/>
      <c r="U119" s="28"/>
      <c r="V119" s="28"/>
      <c r="W119" s="108"/>
      <c r="X119" s="108"/>
      <c r="Y119" s="28"/>
      <c r="Z119" s="28"/>
    </row>
    <row r="120" spans="1:26" x14ac:dyDescent="0.25">
      <c r="A120" s="1">
        <v>213</v>
      </c>
      <c r="B120" s="3">
        <v>1964</v>
      </c>
      <c r="C120" s="3" t="s">
        <v>31</v>
      </c>
      <c r="D120" s="35">
        <v>23635</v>
      </c>
      <c r="F120" s="3">
        <v>1</v>
      </c>
      <c r="J120" s="38">
        <f t="shared" si="1"/>
        <v>23117</v>
      </c>
      <c r="R120" s="28"/>
      <c r="S120" s="104"/>
      <c r="T120" s="105"/>
      <c r="U120" s="28"/>
      <c r="V120" s="28"/>
      <c r="W120" s="108"/>
      <c r="X120" s="108"/>
      <c r="Y120" s="28"/>
      <c r="Z120" s="28"/>
    </row>
    <row r="121" spans="1:26" x14ac:dyDescent="0.25">
      <c r="A121" s="1">
        <v>214</v>
      </c>
      <c r="B121" s="3">
        <v>1964</v>
      </c>
      <c r="C121" s="3" t="s">
        <v>33</v>
      </c>
      <c r="D121" s="35">
        <v>23660</v>
      </c>
      <c r="G121" s="3">
        <v>1</v>
      </c>
      <c r="J121" s="38">
        <f t="shared" si="1"/>
        <v>23142</v>
      </c>
      <c r="R121" s="28"/>
      <c r="S121" s="104"/>
      <c r="T121" s="105"/>
      <c r="U121" s="28"/>
      <c r="V121" s="28"/>
      <c r="W121" s="108"/>
      <c r="X121" s="108"/>
      <c r="Y121" s="28"/>
      <c r="Z121" s="28"/>
    </row>
    <row r="122" spans="1:26" x14ac:dyDescent="0.25">
      <c r="A122" s="1">
        <v>215</v>
      </c>
      <c r="B122" s="3">
        <v>1964</v>
      </c>
      <c r="C122" s="3" t="s">
        <v>33</v>
      </c>
      <c r="D122" s="35">
        <v>23670</v>
      </c>
      <c r="F122" s="3">
        <v>1</v>
      </c>
      <c r="J122" s="38">
        <f t="shared" si="1"/>
        <v>23152</v>
      </c>
      <c r="R122" s="28"/>
      <c r="S122" s="104"/>
      <c r="T122" s="105"/>
      <c r="U122" s="28"/>
      <c r="V122" s="28"/>
      <c r="W122" s="108"/>
      <c r="X122" s="108"/>
      <c r="Y122" s="28"/>
      <c r="Z122" s="28"/>
    </row>
    <row r="123" spans="1:26" x14ac:dyDescent="0.25">
      <c r="A123" s="1">
        <v>216</v>
      </c>
      <c r="B123" s="36">
        <v>1965</v>
      </c>
      <c r="C123" s="3" t="s">
        <v>31</v>
      </c>
      <c r="D123" s="35">
        <v>24000</v>
      </c>
      <c r="G123" s="3">
        <v>1</v>
      </c>
      <c r="J123" s="38">
        <f t="shared" si="1"/>
        <v>23482</v>
      </c>
      <c r="R123" s="28"/>
      <c r="S123" s="104"/>
      <c r="T123" s="105"/>
      <c r="U123" s="28"/>
      <c r="V123" s="28"/>
      <c r="W123" s="108"/>
      <c r="X123" s="108"/>
      <c r="Y123" s="28"/>
      <c r="Z123" s="28"/>
    </row>
    <row r="124" spans="1:26" x14ac:dyDescent="0.25">
      <c r="A124" s="1">
        <v>217</v>
      </c>
      <c r="B124" s="3">
        <v>1966</v>
      </c>
      <c r="C124" s="3" t="s">
        <v>23</v>
      </c>
      <c r="D124" s="35">
        <v>24273</v>
      </c>
      <c r="F124" s="3">
        <v>1</v>
      </c>
      <c r="J124" s="38">
        <f t="shared" si="1"/>
        <v>23755</v>
      </c>
      <c r="R124" s="28"/>
      <c r="S124" s="104"/>
      <c r="T124" s="105"/>
      <c r="U124" s="28"/>
      <c r="V124" s="28"/>
      <c r="W124" s="108"/>
      <c r="X124" s="108"/>
      <c r="Y124" s="28"/>
      <c r="Z124" s="28"/>
    </row>
    <row r="125" spans="1:26" x14ac:dyDescent="0.25">
      <c r="A125" s="1">
        <v>218</v>
      </c>
      <c r="B125" s="3">
        <v>1966</v>
      </c>
      <c r="C125" s="3" t="s">
        <v>33</v>
      </c>
      <c r="D125" s="35">
        <v>24395</v>
      </c>
      <c r="E125" s="3">
        <v>1</v>
      </c>
      <c r="J125" s="38">
        <f t="shared" si="1"/>
        <v>23877</v>
      </c>
      <c r="R125" s="28"/>
      <c r="S125" s="104"/>
      <c r="T125" s="105"/>
      <c r="U125" s="28"/>
      <c r="V125" s="28"/>
      <c r="W125" s="108"/>
      <c r="X125" s="108"/>
      <c r="Y125" s="28"/>
      <c r="Z125" s="28"/>
    </row>
    <row r="126" spans="1:26" x14ac:dyDescent="0.25">
      <c r="A126" s="1">
        <v>219</v>
      </c>
      <c r="B126" s="36">
        <v>1967</v>
      </c>
      <c r="C126" s="3" t="s">
        <v>31</v>
      </c>
      <c r="D126" s="35">
        <v>24730</v>
      </c>
      <c r="G126" s="3">
        <v>1</v>
      </c>
      <c r="J126" s="38">
        <f t="shared" si="1"/>
        <v>24212</v>
      </c>
      <c r="R126" s="28"/>
      <c r="S126" s="104"/>
      <c r="T126" s="105"/>
      <c r="U126" s="28"/>
      <c r="V126" s="28"/>
      <c r="W126" s="108"/>
      <c r="X126" s="108"/>
      <c r="Y126" s="28"/>
      <c r="Z126" s="28"/>
    </row>
    <row r="127" spans="1:26" x14ac:dyDescent="0.25">
      <c r="A127" s="1">
        <v>220</v>
      </c>
      <c r="B127" s="3">
        <v>1968</v>
      </c>
      <c r="C127" s="3" t="s">
        <v>33</v>
      </c>
      <c r="D127" s="35">
        <v>25121</v>
      </c>
      <c r="F127" s="3">
        <v>1</v>
      </c>
      <c r="J127" s="38">
        <f t="shared" si="1"/>
        <v>24603</v>
      </c>
      <c r="R127" s="28"/>
      <c r="S127" s="104"/>
      <c r="T127" s="105"/>
      <c r="U127" s="28"/>
      <c r="V127" s="28"/>
      <c r="W127" s="108"/>
      <c r="X127" s="108"/>
      <c r="Y127" s="28"/>
      <c r="Z127" s="28"/>
    </row>
    <row r="128" spans="1:26" x14ac:dyDescent="0.25">
      <c r="A128" s="1">
        <v>221</v>
      </c>
      <c r="B128" s="36">
        <v>1969</v>
      </c>
      <c r="C128" s="3" t="s">
        <v>26</v>
      </c>
      <c r="D128" s="35">
        <v>25430</v>
      </c>
      <c r="I128" s="3">
        <v>1</v>
      </c>
      <c r="J128" s="38">
        <f t="shared" si="1"/>
        <v>24912</v>
      </c>
      <c r="R128" s="28"/>
      <c r="S128" s="104"/>
      <c r="T128" s="105"/>
      <c r="U128" s="28"/>
      <c r="V128" s="28"/>
      <c r="W128" s="108"/>
      <c r="X128" s="108"/>
      <c r="Y128" s="28"/>
      <c r="Z128" s="28"/>
    </row>
    <row r="129" spans="1:26" x14ac:dyDescent="0.25">
      <c r="A129" s="1">
        <v>222</v>
      </c>
      <c r="B129" s="36">
        <v>1969</v>
      </c>
      <c r="C129" s="3" t="s">
        <v>31</v>
      </c>
      <c r="D129" s="35">
        <v>25461</v>
      </c>
      <c r="E129" s="3">
        <v>1</v>
      </c>
      <c r="J129" s="38">
        <f t="shared" si="1"/>
        <v>24943</v>
      </c>
      <c r="R129" s="28"/>
      <c r="S129" s="104"/>
      <c r="T129" s="105"/>
      <c r="U129" s="28"/>
      <c r="V129" s="28"/>
      <c r="W129" s="108"/>
      <c r="X129" s="108"/>
      <c r="Y129" s="28"/>
      <c r="Z129" s="28"/>
    </row>
    <row r="130" spans="1:26" x14ac:dyDescent="0.25">
      <c r="A130" s="1">
        <v>223</v>
      </c>
      <c r="B130" s="3">
        <v>1970</v>
      </c>
      <c r="C130" s="3" t="s">
        <v>26</v>
      </c>
      <c r="D130" s="35">
        <v>25795</v>
      </c>
      <c r="G130" s="3">
        <v>1</v>
      </c>
      <c r="J130" s="38">
        <f t="shared" si="1"/>
        <v>25277</v>
      </c>
      <c r="R130" s="28"/>
      <c r="S130" s="104"/>
      <c r="T130" s="105"/>
      <c r="U130" s="28"/>
      <c r="V130" s="28"/>
      <c r="W130" s="108"/>
      <c r="X130" s="108"/>
      <c r="Y130" s="28"/>
      <c r="Z130" s="28"/>
    </row>
    <row r="131" spans="1:26" x14ac:dyDescent="0.25">
      <c r="A131" s="1">
        <v>224</v>
      </c>
      <c r="B131" s="36">
        <v>1971</v>
      </c>
      <c r="C131" s="3" t="s">
        <v>31</v>
      </c>
      <c r="D131" s="35">
        <v>26183</v>
      </c>
      <c r="F131" s="3">
        <v>1</v>
      </c>
      <c r="J131" s="38">
        <f t="shared" si="1"/>
        <v>25665</v>
      </c>
      <c r="R131" s="28"/>
      <c r="S131" s="104"/>
      <c r="T131" s="105"/>
      <c r="U131" s="28"/>
      <c r="V131" s="28"/>
      <c r="W131" s="108"/>
      <c r="X131" s="108"/>
      <c r="Y131" s="28"/>
      <c r="Z131" s="28"/>
    </row>
    <row r="132" spans="1:26" x14ac:dyDescent="0.25">
      <c r="A132" s="1">
        <v>225</v>
      </c>
      <c r="B132" s="36">
        <v>1971</v>
      </c>
      <c r="C132" s="3" t="s">
        <v>31</v>
      </c>
      <c r="D132" s="35">
        <v>26191</v>
      </c>
      <c r="E132" s="3">
        <v>1</v>
      </c>
      <c r="J132" s="38">
        <f t="shared" ref="J132:J195" si="2">D132-$K$3</f>
        <v>25673</v>
      </c>
      <c r="R132" s="28"/>
      <c r="S132" s="104"/>
      <c r="T132" s="105"/>
      <c r="U132" s="28"/>
      <c r="V132" s="28"/>
      <c r="W132" s="108"/>
      <c r="X132" s="108"/>
      <c r="Y132" s="28"/>
      <c r="Z132" s="28"/>
    </row>
    <row r="133" spans="1:26" x14ac:dyDescent="0.25">
      <c r="A133" s="1">
        <v>226</v>
      </c>
      <c r="B133" s="36">
        <v>1971</v>
      </c>
      <c r="C133" s="3" t="s">
        <v>31</v>
      </c>
      <c r="D133" s="35">
        <v>26198</v>
      </c>
      <c r="E133" s="3">
        <v>1</v>
      </c>
      <c r="J133" s="38">
        <f t="shared" si="2"/>
        <v>25680</v>
      </c>
      <c r="R133" s="28"/>
      <c r="S133" s="104"/>
      <c r="T133" s="105"/>
      <c r="U133" s="28"/>
      <c r="V133" s="28"/>
      <c r="W133" s="108"/>
      <c r="X133" s="108"/>
      <c r="Y133" s="28"/>
      <c r="Z133" s="28"/>
    </row>
    <row r="134" spans="1:26" x14ac:dyDescent="0.25">
      <c r="A134" s="1">
        <v>227</v>
      </c>
      <c r="B134" s="3">
        <v>1972</v>
      </c>
      <c r="C134" s="3" t="s">
        <v>23</v>
      </c>
      <c r="D134" s="35">
        <v>26465</v>
      </c>
      <c r="E134" s="3">
        <v>1</v>
      </c>
      <c r="J134" s="38">
        <f t="shared" si="2"/>
        <v>25947</v>
      </c>
      <c r="R134" s="28"/>
      <c r="S134" s="104"/>
      <c r="T134" s="105"/>
      <c r="U134" s="28"/>
      <c r="V134" s="28"/>
      <c r="W134" s="108"/>
      <c r="X134" s="108"/>
      <c r="Y134" s="28"/>
      <c r="Z134" s="28"/>
    </row>
    <row r="135" spans="1:26" x14ac:dyDescent="0.25">
      <c r="A135" s="1">
        <v>228</v>
      </c>
      <c r="B135" s="36">
        <v>1974</v>
      </c>
      <c r="C135" s="3" t="s">
        <v>31</v>
      </c>
      <c r="D135" s="35">
        <v>27287</v>
      </c>
      <c r="G135" s="3">
        <v>1</v>
      </c>
      <c r="J135" s="38">
        <f t="shared" si="2"/>
        <v>26769</v>
      </c>
      <c r="R135" s="28"/>
      <c r="S135" s="104"/>
      <c r="T135" s="105"/>
      <c r="U135" s="28"/>
      <c r="V135" s="28"/>
      <c r="W135" s="108"/>
      <c r="X135" s="108"/>
      <c r="Y135" s="28"/>
      <c r="Z135" s="28"/>
    </row>
    <row r="136" spans="1:26" x14ac:dyDescent="0.25">
      <c r="A136" s="1">
        <v>229</v>
      </c>
      <c r="B136" s="3">
        <v>1975</v>
      </c>
      <c r="C136" s="3" t="s">
        <v>31</v>
      </c>
      <c r="D136" s="35">
        <v>27652</v>
      </c>
      <c r="G136" s="3">
        <v>1</v>
      </c>
      <c r="J136" s="38">
        <f t="shared" si="2"/>
        <v>27134</v>
      </c>
      <c r="R136" s="28"/>
      <c r="S136" s="104"/>
      <c r="T136" s="105"/>
      <c r="U136" s="28"/>
      <c r="V136" s="28"/>
      <c r="W136" s="108"/>
      <c r="X136" s="108"/>
      <c r="Y136" s="28"/>
      <c r="Z136" s="28"/>
    </row>
    <row r="137" spans="1:26" x14ac:dyDescent="0.25">
      <c r="A137" s="1">
        <v>230</v>
      </c>
      <c r="B137" s="36">
        <v>1976</v>
      </c>
      <c r="C137" s="3" t="s">
        <v>26</v>
      </c>
      <c r="D137" s="35">
        <v>27987</v>
      </c>
      <c r="E137" s="3">
        <v>1</v>
      </c>
      <c r="J137" s="38">
        <f t="shared" si="2"/>
        <v>27469</v>
      </c>
      <c r="R137" s="28"/>
      <c r="S137" s="104"/>
      <c r="T137" s="105"/>
      <c r="U137" s="28"/>
      <c r="V137" s="28"/>
      <c r="W137" s="108"/>
      <c r="X137" s="108"/>
      <c r="Y137" s="28"/>
      <c r="Z137" s="28"/>
    </row>
    <row r="138" spans="1:26" x14ac:dyDescent="0.25">
      <c r="A138" s="1">
        <v>231</v>
      </c>
      <c r="B138" s="3">
        <v>1977</v>
      </c>
      <c r="C138" s="3" t="s">
        <v>31</v>
      </c>
      <c r="D138" s="35">
        <v>28383</v>
      </c>
      <c r="E138" s="3">
        <v>1</v>
      </c>
      <c r="J138" s="38">
        <f t="shared" si="2"/>
        <v>27865</v>
      </c>
      <c r="R138" s="28"/>
      <c r="S138" s="104"/>
      <c r="T138" s="105"/>
      <c r="U138" s="28"/>
      <c r="V138" s="28"/>
      <c r="W138" s="108"/>
      <c r="X138" s="108"/>
      <c r="Y138" s="28"/>
      <c r="Z138" s="28"/>
    </row>
    <row r="139" spans="1:26" x14ac:dyDescent="0.25">
      <c r="A139" s="1">
        <v>232</v>
      </c>
      <c r="B139" s="36">
        <v>1979</v>
      </c>
      <c r="C139" s="3" t="s">
        <v>67</v>
      </c>
      <c r="D139" s="35">
        <v>29051</v>
      </c>
      <c r="E139" s="3">
        <v>1</v>
      </c>
      <c r="J139" s="38">
        <f t="shared" si="2"/>
        <v>28533</v>
      </c>
      <c r="R139" s="28"/>
      <c r="S139" s="104"/>
      <c r="T139" s="105"/>
      <c r="U139" s="28"/>
      <c r="V139" s="28"/>
      <c r="W139" s="108"/>
      <c r="X139" s="108"/>
      <c r="Y139" s="28"/>
      <c r="Z139" s="28"/>
    </row>
    <row r="140" spans="1:26" x14ac:dyDescent="0.25">
      <c r="A140" s="1">
        <v>233</v>
      </c>
      <c r="B140" s="36">
        <v>1979</v>
      </c>
      <c r="C140" s="3" t="s">
        <v>31</v>
      </c>
      <c r="D140" s="35">
        <v>29108</v>
      </c>
      <c r="F140" s="3">
        <v>1</v>
      </c>
      <c r="J140" s="38">
        <f t="shared" si="2"/>
        <v>28590</v>
      </c>
      <c r="R140" s="28"/>
      <c r="S140" s="104"/>
      <c r="T140" s="105"/>
      <c r="U140" s="28"/>
      <c r="V140" s="28"/>
      <c r="W140" s="108"/>
      <c r="X140" s="108"/>
      <c r="Y140" s="28"/>
      <c r="Z140" s="28"/>
    </row>
    <row r="141" spans="1:26" x14ac:dyDescent="0.25">
      <c r="A141" s="1">
        <v>234</v>
      </c>
      <c r="B141" s="36">
        <v>1979</v>
      </c>
      <c r="C141" s="3" t="s">
        <v>31</v>
      </c>
      <c r="D141" s="35">
        <v>29118</v>
      </c>
      <c r="G141" s="3">
        <v>1</v>
      </c>
      <c r="J141" s="38">
        <f t="shared" si="2"/>
        <v>28600</v>
      </c>
      <c r="R141" s="28"/>
      <c r="S141" s="104"/>
      <c r="T141" s="105"/>
      <c r="U141" s="28"/>
      <c r="V141" s="28"/>
      <c r="W141" s="108"/>
      <c r="X141" s="108"/>
      <c r="Y141" s="28"/>
      <c r="Z141" s="28"/>
    </row>
    <row r="142" spans="1:26" x14ac:dyDescent="0.25">
      <c r="A142" s="1">
        <v>235</v>
      </c>
      <c r="B142" s="3">
        <v>1980</v>
      </c>
      <c r="C142" s="3" t="s">
        <v>26</v>
      </c>
      <c r="D142" s="35">
        <v>29448</v>
      </c>
      <c r="G142" s="3">
        <v>1</v>
      </c>
      <c r="J142" s="38">
        <f t="shared" si="2"/>
        <v>28930</v>
      </c>
      <c r="R142" s="28"/>
      <c r="S142" s="104"/>
      <c r="T142" s="105"/>
      <c r="U142" s="28"/>
      <c r="V142" s="28"/>
      <c r="W142" s="108"/>
      <c r="X142" s="108"/>
      <c r="Y142" s="28"/>
      <c r="Z142" s="28"/>
    </row>
    <row r="143" spans="1:26" x14ac:dyDescent="0.25">
      <c r="A143" s="1">
        <v>236</v>
      </c>
      <c r="B143" s="36">
        <v>1983</v>
      </c>
      <c r="C143" s="3" t="s">
        <v>26</v>
      </c>
      <c r="D143" s="35">
        <v>30543</v>
      </c>
      <c r="G143" s="3">
        <v>1</v>
      </c>
      <c r="J143" s="38">
        <f t="shared" si="2"/>
        <v>30025</v>
      </c>
      <c r="R143" s="28"/>
      <c r="S143" s="104"/>
      <c r="T143" s="105"/>
      <c r="U143" s="28"/>
      <c r="V143" s="28"/>
      <c r="W143" s="108"/>
      <c r="X143" s="108"/>
      <c r="Y143" s="28"/>
      <c r="Z143" s="28"/>
    </row>
    <row r="144" spans="1:26" x14ac:dyDescent="0.25">
      <c r="A144" s="1">
        <v>237</v>
      </c>
      <c r="B144" s="3">
        <v>1984</v>
      </c>
      <c r="C144" s="3" t="s">
        <v>31</v>
      </c>
      <c r="D144" s="35">
        <v>30940</v>
      </c>
      <c r="F144" s="3">
        <v>1</v>
      </c>
      <c r="J144" s="38">
        <f t="shared" si="2"/>
        <v>30422</v>
      </c>
      <c r="R144" s="28"/>
      <c r="S144" s="104"/>
      <c r="T144" s="105"/>
      <c r="U144" s="28"/>
      <c r="V144" s="28"/>
      <c r="W144" s="108"/>
      <c r="X144" s="108"/>
      <c r="Y144" s="28"/>
      <c r="Z144" s="28"/>
    </row>
    <row r="145" spans="1:26" x14ac:dyDescent="0.25">
      <c r="A145" s="1">
        <v>238</v>
      </c>
      <c r="B145" s="36">
        <v>1985</v>
      </c>
      <c r="C145" s="3" t="s">
        <v>67</v>
      </c>
      <c r="D145" s="35">
        <v>31243</v>
      </c>
      <c r="E145" s="3">
        <v>1</v>
      </c>
      <c r="J145" s="38">
        <f t="shared" si="2"/>
        <v>30725</v>
      </c>
      <c r="R145" s="28"/>
      <c r="S145" s="104"/>
      <c r="T145" s="105"/>
      <c r="U145" s="28"/>
      <c r="V145" s="28"/>
      <c r="W145" s="108"/>
      <c r="X145" s="108"/>
      <c r="Y145" s="28"/>
      <c r="Z145" s="28"/>
    </row>
    <row r="146" spans="1:26" x14ac:dyDescent="0.25">
      <c r="A146" s="1">
        <v>239</v>
      </c>
      <c r="B146" s="36">
        <v>1985</v>
      </c>
      <c r="C146" s="3" t="s">
        <v>26</v>
      </c>
      <c r="D146" s="35">
        <v>31274</v>
      </c>
      <c r="E146" s="3">
        <v>1</v>
      </c>
      <c r="J146" s="38">
        <f t="shared" si="2"/>
        <v>30756</v>
      </c>
      <c r="R146" s="28"/>
      <c r="S146" s="104"/>
      <c r="T146" s="105"/>
      <c r="U146" s="28"/>
      <c r="V146" s="28"/>
      <c r="W146" s="108"/>
      <c r="X146" s="108"/>
      <c r="Y146" s="28"/>
      <c r="Z146" s="28"/>
    </row>
    <row r="147" spans="1:26" x14ac:dyDescent="0.25">
      <c r="A147" s="1">
        <v>240</v>
      </c>
      <c r="B147" s="36">
        <v>1985</v>
      </c>
      <c r="C147" s="3" t="s">
        <v>31</v>
      </c>
      <c r="D147" s="35">
        <v>31300</v>
      </c>
      <c r="G147" s="3">
        <v>1</v>
      </c>
      <c r="J147" s="38">
        <f t="shared" si="2"/>
        <v>30782</v>
      </c>
      <c r="R147" s="28"/>
      <c r="S147" s="104"/>
      <c r="T147" s="105"/>
      <c r="U147" s="28"/>
      <c r="V147" s="28"/>
      <c r="W147" s="108"/>
      <c r="X147" s="108"/>
      <c r="Y147" s="28"/>
      <c r="Z147" s="28"/>
    </row>
    <row r="148" spans="1:26" x14ac:dyDescent="0.25">
      <c r="A148" s="1">
        <v>241</v>
      </c>
      <c r="B148" s="36">
        <v>1985</v>
      </c>
      <c r="C148" s="3" t="s">
        <v>31</v>
      </c>
      <c r="D148" s="35">
        <v>31310</v>
      </c>
      <c r="G148" s="3">
        <v>1</v>
      </c>
      <c r="J148" s="38">
        <f t="shared" si="2"/>
        <v>30792</v>
      </c>
      <c r="R148" s="28"/>
      <c r="S148" s="104"/>
      <c r="T148" s="105"/>
      <c r="U148" s="28"/>
      <c r="V148" s="28"/>
      <c r="W148" s="108"/>
      <c r="X148" s="108"/>
      <c r="Y148" s="28"/>
      <c r="Z148" s="28"/>
    </row>
    <row r="149" spans="1:26" x14ac:dyDescent="0.25">
      <c r="A149" s="1">
        <v>242</v>
      </c>
      <c r="B149" s="36">
        <v>1985</v>
      </c>
      <c r="C149" s="3" t="s">
        <v>33</v>
      </c>
      <c r="D149" s="35">
        <v>31335</v>
      </c>
      <c r="E149" s="3">
        <v>1</v>
      </c>
      <c r="J149" s="38">
        <f t="shared" si="2"/>
        <v>30817</v>
      </c>
      <c r="R149" s="28"/>
      <c r="S149" s="104"/>
      <c r="T149" s="105"/>
      <c r="U149" s="28"/>
      <c r="V149" s="28"/>
      <c r="W149" s="108"/>
      <c r="X149" s="108"/>
      <c r="Y149" s="28"/>
      <c r="Z149" s="28"/>
    </row>
    <row r="150" spans="1:26" x14ac:dyDescent="0.25">
      <c r="A150" s="1">
        <v>243</v>
      </c>
      <c r="B150" s="36">
        <v>1985</v>
      </c>
      <c r="C150" s="3" t="s">
        <v>61</v>
      </c>
      <c r="D150" s="35">
        <v>31366</v>
      </c>
      <c r="F150" s="3">
        <v>1</v>
      </c>
      <c r="J150" s="38">
        <f t="shared" si="2"/>
        <v>30848</v>
      </c>
      <c r="R150" s="28"/>
      <c r="S150" s="104"/>
      <c r="T150" s="105"/>
      <c r="U150" s="28"/>
      <c r="V150" s="28"/>
      <c r="W150" s="108"/>
      <c r="X150" s="108"/>
      <c r="Y150" s="28"/>
      <c r="Z150" s="28"/>
    </row>
    <row r="151" spans="1:26" x14ac:dyDescent="0.25">
      <c r="A151" s="1">
        <v>244</v>
      </c>
      <c r="B151" s="3">
        <v>1986</v>
      </c>
      <c r="C151" s="3" t="s">
        <v>23</v>
      </c>
      <c r="D151" s="35">
        <v>31578</v>
      </c>
      <c r="E151" s="3">
        <v>1</v>
      </c>
      <c r="J151" s="38">
        <f t="shared" si="2"/>
        <v>31060</v>
      </c>
      <c r="R151" s="28"/>
      <c r="S151" s="104"/>
      <c r="T151" s="105"/>
      <c r="U151" s="28"/>
      <c r="V151" s="28"/>
      <c r="W151" s="108"/>
      <c r="X151" s="108"/>
      <c r="Y151" s="28"/>
      <c r="Z151" s="28"/>
    </row>
    <row r="152" spans="1:26" x14ac:dyDescent="0.25">
      <c r="A152" s="1">
        <v>245</v>
      </c>
      <c r="B152" s="3">
        <v>1986</v>
      </c>
      <c r="C152" s="3" t="s">
        <v>26</v>
      </c>
      <c r="D152" s="35">
        <v>31639</v>
      </c>
      <c r="E152" s="3">
        <v>1</v>
      </c>
      <c r="J152" s="38">
        <f t="shared" si="2"/>
        <v>31121</v>
      </c>
      <c r="R152" s="28"/>
      <c r="S152" s="104"/>
      <c r="T152" s="105"/>
      <c r="U152" s="28"/>
      <c r="V152" s="28"/>
      <c r="W152" s="108"/>
      <c r="X152" s="108"/>
      <c r="Y152" s="28"/>
      <c r="Z152" s="28"/>
    </row>
    <row r="153" spans="1:26" x14ac:dyDescent="0.25">
      <c r="A153" s="1">
        <v>246</v>
      </c>
      <c r="B153" s="36">
        <v>1987</v>
      </c>
      <c r="C153" s="3" t="s">
        <v>33</v>
      </c>
      <c r="D153" s="35">
        <v>32065</v>
      </c>
      <c r="E153" s="3">
        <v>1</v>
      </c>
      <c r="J153" s="38">
        <f t="shared" si="2"/>
        <v>31547</v>
      </c>
      <c r="R153" s="28"/>
      <c r="S153" s="104"/>
      <c r="T153" s="105"/>
      <c r="U153" s="28"/>
      <c r="V153" s="28"/>
      <c r="W153" s="108"/>
      <c r="X153" s="108"/>
      <c r="Y153" s="28"/>
      <c r="Z153" s="28"/>
    </row>
    <row r="154" spans="1:26" x14ac:dyDescent="0.25">
      <c r="A154" s="1">
        <v>247</v>
      </c>
      <c r="B154" s="3">
        <v>1988</v>
      </c>
      <c r="C154" s="3" t="s">
        <v>31</v>
      </c>
      <c r="D154" s="35">
        <v>32401</v>
      </c>
      <c r="E154" s="3">
        <v>1</v>
      </c>
      <c r="J154" s="38">
        <f t="shared" si="2"/>
        <v>31883</v>
      </c>
      <c r="R154" s="28"/>
      <c r="S154" s="104"/>
      <c r="T154" s="105"/>
      <c r="U154" s="28"/>
      <c r="V154" s="28"/>
      <c r="W154" s="108"/>
      <c r="X154" s="108"/>
      <c r="Y154" s="28"/>
      <c r="Z154" s="28"/>
    </row>
    <row r="155" spans="1:26" x14ac:dyDescent="0.25">
      <c r="A155" s="1">
        <v>248</v>
      </c>
      <c r="B155" s="36">
        <v>1989</v>
      </c>
      <c r="C155" s="3" t="s">
        <v>26</v>
      </c>
      <c r="D155" s="35">
        <v>32735</v>
      </c>
      <c r="E155" s="3">
        <v>1</v>
      </c>
      <c r="J155" s="38">
        <f t="shared" si="2"/>
        <v>32217</v>
      </c>
      <c r="R155" s="28"/>
      <c r="S155" s="104"/>
      <c r="T155" s="105"/>
      <c r="U155" s="28"/>
      <c r="V155" s="28"/>
      <c r="W155" s="108"/>
      <c r="X155" s="108"/>
      <c r="Y155" s="28"/>
      <c r="Z155" s="28"/>
    </row>
    <row r="156" spans="1:26" x14ac:dyDescent="0.25">
      <c r="A156" s="1">
        <v>249</v>
      </c>
      <c r="B156" s="36">
        <v>1989</v>
      </c>
      <c r="C156" s="3" t="s">
        <v>31</v>
      </c>
      <c r="D156" s="35">
        <v>32766</v>
      </c>
      <c r="H156" s="3">
        <v>1</v>
      </c>
      <c r="J156" s="38">
        <f t="shared" si="2"/>
        <v>32248</v>
      </c>
      <c r="R156" s="28"/>
      <c r="S156" s="104"/>
      <c r="T156" s="105"/>
      <c r="U156" s="28"/>
      <c r="V156" s="28"/>
      <c r="W156" s="108"/>
      <c r="X156" s="108"/>
      <c r="Y156" s="28"/>
      <c r="Z156" s="28"/>
    </row>
    <row r="157" spans="1:26" x14ac:dyDescent="0.25">
      <c r="A157" s="1">
        <v>250</v>
      </c>
      <c r="B157" s="36">
        <v>1989</v>
      </c>
      <c r="C157" s="3" t="s">
        <v>33</v>
      </c>
      <c r="D157" s="35">
        <v>32796</v>
      </c>
      <c r="E157" s="3">
        <v>1</v>
      </c>
      <c r="J157" s="38">
        <f t="shared" si="2"/>
        <v>32278</v>
      </c>
      <c r="R157" s="28"/>
      <c r="S157" s="104"/>
      <c r="T157" s="105"/>
      <c r="U157" s="28"/>
      <c r="V157" s="28"/>
      <c r="W157" s="108"/>
      <c r="X157" s="108"/>
      <c r="Y157" s="28"/>
      <c r="Z157" s="28"/>
    </row>
    <row r="158" spans="1:26" x14ac:dyDescent="0.25">
      <c r="A158" s="1">
        <v>251</v>
      </c>
      <c r="B158" s="3">
        <v>1991</v>
      </c>
      <c r="C158" s="3" t="s">
        <v>26</v>
      </c>
      <c r="D158" s="35">
        <v>33465</v>
      </c>
      <c r="F158" s="3">
        <v>1</v>
      </c>
      <c r="J158" s="38">
        <f t="shared" si="2"/>
        <v>32947</v>
      </c>
      <c r="R158" s="28"/>
      <c r="S158" s="104"/>
      <c r="T158" s="105"/>
      <c r="U158" s="28"/>
      <c r="V158" s="28"/>
      <c r="W158" s="108"/>
      <c r="X158" s="108"/>
      <c r="Y158" s="28"/>
      <c r="Z158" s="28"/>
    </row>
    <row r="159" spans="1:26" x14ac:dyDescent="0.25">
      <c r="A159" s="1">
        <v>252</v>
      </c>
      <c r="B159" s="36">
        <v>1992</v>
      </c>
      <c r="C159" s="3" t="s">
        <v>26</v>
      </c>
      <c r="D159" s="35">
        <v>33831</v>
      </c>
      <c r="I159" s="3">
        <v>1</v>
      </c>
      <c r="J159" s="38">
        <f t="shared" si="2"/>
        <v>33313</v>
      </c>
      <c r="R159" s="28"/>
      <c r="S159" s="104"/>
      <c r="T159" s="105"/>
      <c r="U159" s="28"/>
      <c r="V159" s="28"/>
      <c r="W159" s="108"/>
      <c r="X159" s="108"/>
      <c r="Y159" s="28"/>
      <c r="Z159" s="28"/>
    </row>
    <row r="160" spans="1:26" x14ac:dyDescent="0.25">
      <c r="A160" s="1">
        <v>253</v>
      </c>
      <c r="B160" s="3">
        <v>1993</v>
      </c>
      <c r="C160" s="3" t="s">
        <v>26</v>
      </c>
      <c r="D160" s="35">
        <v>34196</v>
      </c>
      <c r="G160" s="3">
        <v>1</v>
      </c>
      <c r="J160" s="38">
        <f t="shared" si="2"/>
        <v>33678</v>
      </c>
      <c r="R160" s="28"/>
      <c r="S160" s="104"/>
      <c r="T160" s="105"/>
      <c r="U160" s="28"/>
      <c r="V160" s="28"/>
      <c r="W160" s="108"/>
      <c r="X160" s="108"/>
      <c r="Y160" s="28"/>
      <c r="Z160" s="28"/>
    </row>
    <row r="161" spans="1:26" x14ac:dyDescent="0.25">
      <c r="A161" s="1">
        <v>254</v>
      </c>
      <c r="B161" s="36">
        <v>1995</v>
      </c>
      <c r="C161" s="3" t="s">
        <v>26</v>
      </c>
      <c r="D161" s="35">
        <v>34926</v>
      </c>
      <c r="F161" s="3">
        <v>1</v>
      </c>
      <c r="J161" s="38">
        <f t="shared" si="2"/>
        <v>34408</v>
      </c>
      <c r="R161" s="28"/>
      <c r="S161" s="104"/>
      <c r="T161" s="105"/>
      <c r="U161" s="28"/>
      <c r="V161" s="28"/>
      <c r="W161" s="108"/>
      <c r="X161" s="108"/>
      <c r="Y161" s="28"/>
      <c r="Z161" s="28"/>
    </row>
    <row r="162" spans="1:26" x14ac:dyDescent="0.25">
      <c r="A162" s="1">
        <v>255</v>
      </c>
      <c r="B162" s="36">
        <v>1995</v>
      </c>
      <c r="C162" s="3" t="s">
        <v>33</v>
      </c>
      <c r="D162" s="35">
        <v>34987</v>
      </c>
      <c r="G162" s="3">
        <v>1</v>
      </c>
      <c r="J162" s="38">
        <f t="shared" si="2"/>
        <v>34469</v>
      </c>
      <c r="R162" s="28"/>
      <c r="S162" s="104"/>
      <c r="T162" s="105"/>
      <c r="U162" s="28"/>
      <c r="V162" s="28"/>
      <c r="W162" s="108"/>
      <c r="X162" s="108"/>
      <c r="Y162" s="28"/>
      <c r="Z162" s="28"/>
    </row>
    <row r="163" spans="1:26" x14ac:dyDescent="0.25">
      <c r="A163" s="1">
        <v>256</v>
      </c>
      <c r="B163" s="3">
        <v>1996</v>
      </c>
      <c r="C163" s="3" t="s">
        <v>67</v>
      </c>
      <c r="D163" s="35">
        <v>35261</v>
      </c>
      <c r="F163" s="3">
        <v>1</v>
      </c>
      <c r="J163" s="38">
        <f t="shared" si="2"/>
        <v>34743</v>
      </c>
      <c r="R163" s="28"/>
      <c r="S163" s="104"/>
      <c r="T163" s="105"/>
      <c r="U163" s="28"/>
      <c r="V163" s="28"/>
      <c r="W163" s="108"/>
      <c r="X163" s="108"/>
      <c r="Y163" s="28"/>
      <c r="Z163" s="28"/>
    </row>
    <row r="164" spans="1:26" x14ac:dyDescent="0.25">
      <c r="A164" s="1">
        <v>257</v>
      </c>
      <c r="B164" s="3">
        <v>1996</v>
      </c>
      <c r="C164" s="3" t="s">
        <v>31</v>
      </c>
      <c r="D164" s="35">
        <v>35323</v>
      </c>
      <c r="G164" s="3">
        <v>1</v>
      </c>
      <c r="J164" s="38">
        <f t="shared" si="2"/>
        <v>34805</v>
      </c>
      <c r="R164" s="28"/>
      <c r="S164" s="104"/>
      <c r="T164" s="105"/>
      <c r="U164" s="28"/>
      <c r="V164" s="28"/>
      <c r="W164" s="108"/>
      <c r="X164" s="108"/>
      <c r="Y164" s="28"/>
      <c r="Z164" s="28"/>
    </row>
    <row r="165" spans="1:26" x14ac:dyDescent="0.25">
      <c r="A165" s="1">
        <v>258</v>
      </c>
      <c r="B165" s="36">
        <v>1997</v>
      </c>
      <c r="C165" s="3" t="s">
        <v>67</v>
      </c>
      <c r="D165" s="35">
        <v>35626</v>
      </c>
      <c r="E165" s="3">
        <v>1</v>
      </c>
      <c r="J165" s="38">
        <f t="shared" si="2"/>
        <v>35108</v>
      </c>
      <c r="R165" s="28"/>
      <c r="S165" s="104"/>
      <c r="T165" s="105"/>
      <c r="U165" s="28"/>
      <c r="V165" s="28"/>
      <c r="W165" s="108"/>
      <c r="X165" s="108"/>
      <c r="Y165" s="28"/>
      <c r="Z165" s="28"/>
    </row>
    <row r="166" spans="1:26" x14ac:dyDescent="0.25">
      <c r="A166" s="1">
        <v>259</v>
      </c>
      <c r="B166" s="3">
        <v>1998</v>
      </c>
      <c r="C166" s="3" t="s">
        <v>26</v>
      </c>
      <c r="D166" s="35">
        <v>36022</v>
      </c>
      <c r="F166" s="3">
        <v>1</v>
      </c>
      <c r="J166" s="38">
        <f t="shared" si="2"/>
        <v>35504</v>
      </c>
      <c r="R166" s="28"/>
      <c r="S166" s="104"/>
      <c r="T166" s="105"/>
      <c r="U166" s="28"/>
      <c r="V166" s="28"/>
      <c r="W166" s="108"/>
      <c r="X166" s="108"/>
      <c r="Y166" s="28"/>
      <c r="Z166" s="28"/>
    </row>
    <row r="167" spans="1:26" x14ac:dyDescent="0.25">
      <c r="A167" s="1">
        <v>260</v>
      </c>
      <c r="B167" s="3">
        <v>1998</v>
      </c>
      <c r="C167" s="3" t="s">
        <v>31</v>
      </c>
      <c r="D167" s="35">
        <v>36048</v>
      </c>
      <c r="E167" s="3">
        <v>1</v>
      </c>
      <c r="J167" s="38">
        <f t="shared" si="2"/>
        <v>35530</v>
      </c>
      <c r="R167" s="28"/>
      <c r="S167" s="104"/>
      <c r="T167" s="105"/>
      <c r="U167" s="28"/>
      <c r="V167" s="28"/>
      <c r="W167" s="108"/>
      <c r="X167" s="108"/>
      <c r="Y167" s="28"/>
      <c r="Z167" s="28"/>
    </row>
    <row r="168" spans="1:26" x14ac:dyDescent="0.25">
      <c r="A168" s="1">
        <v>261</v>
      </c>
      <c r="B168" s="3">
        <v>1998</v>
      </c>
      <c r="C168" s="3" t="s">
        <v>31</v>
      </c>
      <c r="D168" s="35">
        <v>36058</v>
      </c>
      <c r="F168" s="3">
        <v>1</v>
      </c>
      <c r="J168" s="38">
        <f t="shared" si="2"/>
        <v>35540</v>
      </c>
      <c r="R168" s="28"/>
      <c r="S168" s="104"/>
      <c r="T168" s="105"/>
      <c r="U168" s="28"/>
      <c r="V168" s="28"/>
      <c r="W168" s="108"/>
      <c r="X168" s="108"/>
      <c r="Y168" s="28"/>
      <c r="Z168" s="28"/>
    </row>
    <row r="169" spans="1:26" x14ac:dyDescent="0.25">
      <c r="A169" s="1">
        <v>262</v>
      </c>
      <c r="B169" s="36">
        <v>1999</v>
      </c>
      <c r="C169" s="3" t="s">
        <v>26</v>
      </c>
      <c r="D169" s="35">
        <v>36387</v>
      </c>
      <c r="G169" s="3">
        <v>1</v>
      </c>
      <c r="J169" s="38">
        <f t="shared" si="2"/>
        <v>35869</v>
      </c>
      <c r="R169" s="28"/>
      <c r="S169" s="104"/>
      <c r="T169" s="105"/>
      <c r="U169" s="28"/>
      <c r="V169" s="28"/>
      <c r="W169" s="108"/>
      <c r="X169" s="108"/>
      <c r="Y169" s="28"/>
      <c r="Z169" s="28"/>
    </row>
    <row r="170" spans="1:26" x14ac:dyDescent="0.25">
      <c r="A170" s="1">
        <v>263</v>
      </c>
      <c r="B170" s="36">
        <v>1999</v>
      </c>
      <c r="C170" s="3" t="s">
        <v>31</v>
      </c>
      <c r="D170" s="35">
        <v>36418</v>
      </c>
      <c r="F170" s="3">
        <v>1</v>
      </c>
      <c r="J170" s="38">
        <f t="shared" si="2"/>
        <v>35900</v>
      </c>
      <c r="R170" s="28"/>
      <c r="S170" s="104"/>
      <c r="T170" s="105"/>
      <c r="U170" s="28"/>
      <c r="V170" s="28"/>
      <c r="W170" s="108"/>
      <c r="X170" s="108"/>
      <c r="Y170" s="28"/>
      <c r="Z170" s="28"/>
    </row>
    <row r="171" spans="1:26" x14ac:dyDescent="0.25">
      <c r="A171" s="1">
        <v>264</v>
      </c>
      <c r="B171" s="36">
        <v>1999</v>
      </c>
      <c r="C171" s="3" t="s">
        <v>33</v>
      </c>
      <c r="D171" s="35">
        <v>36448</v>
      </c>
      <c r="F171" s="3">
        <v>1</v>
      </c>
      <c r="J171" s="38">
        <f t="shared" si="2"/>
        <v>35930</v>
      </c>
      <c r="R171" s="28"/>
      <c r="S171" s="104"/>
      <c r="T171" s="105"/>
      <c r="U171" s="28"/>
      <c r="V171" s="28"/>
      <c r="W171" s="108"/>
      <c r="X171" s="108"/>
      <c r="Y171" s="28"/>
      <c r="Z171" s="28"/>
    </row>
    <row r="172" spans="1:26" x14ac:dyDescent="0.25">
      <c r="A172" s="1">
        <v>265</v>
      </c>
      <c r="B172" s="3">
        <v>2002</v>
      </c>
      <c r="C172" s="3" t="s">
        <v>33</v>
      </c>
      <c r="D172" s="35">
        <v>37543</v>
      </c>
      <c r="E172" s="3">
        <v>1</v>
      </c>
      <c r="J172" s="38">
        <f t="shared" si="2"/>
        <v>37025</v>
      </c>
      <c r="R172" s="28"/>
      <c r="S172" s="111"/>
      <c r="T172" s="105"/>
      <c r="U172" s="28"/>
      <c r="V172" s="28"/>
      <c r="W172" s="108"/>
      <c r="X172" s="108"/>
      <c r="Y172" s="28"/>
      <c r="Z172" s="28"/>
    </row>
    <row r="173" spans="1:26" x14ac:dyDescent="0.25">
      <c r="A173" s="1">
        <v>266</v>
      </c>
      <c r="B173" s="36">
        <v>2003</v>
      </c>
      <c r="C173" s="3" t="s">
        <v>67</v>
      </c>
      <c r="D173" s="35">
        <v>37817</v>
      </c>
      <c r="E173" s="3">
        <v>1</v>
      </c>
      <c r="J173" s="38">
        <f t="shared" si="2"/>
        <v>37299</v>
      </c>
      <c r="R173" s="28"/>
      <c r="S173" s="111"/>
      <c r="T173" s="105"/>
      <c r="U173" s="28"/>
      <c r="V173" s="28"/>
      <c r="W173" s="108"/>
      <c r="X173" s="108"/>
      <c r="Y173" s="28"/>
      <c r="Z173" s="28"/>
    </row>
    <row r="174" spans="1:26" x14ac:dyDescent="0.25">
      <c r="A174" s="1">
        <v>267</v>
      </c>
      <c r="B174" s="36">
        <v>2003</v>
      </c>
      <c r="C174" s="3" t="s">
        <v>31</v>
      </c>
      <c r="D174" s="35">
        <v>37879</v>
      </c>
      <c r="F174" s="3">
        <v>1</v>
      </c>
      <c r="J174" s="38">
        <f t="shared" si="2"/>
        <v>37361</v>
      </c>
      <c r="R174" s="28"/>
      <c r="S174" s="111"/>
      <c r="T174" s="105"/>
      <c r="U174" s="28"/>
      <c r="V174" s="28"/>
      <c r="W174" s="108"/>
      <c r="X174" s="108"/>
      <c r="Y174" s="28"/>
      <c r="Z174" s="28"/>
    </row>
    <row r="175" spans="1:26" x14ac:dyDescent="0.25">
      <c r="A175" s="1">
        <v>268</v>
      </c>
      <c r="B175" s="3">
        <v>2004</v>
      </c>
      <c r="C175" s="3" t="s">
        <v>26</v>
      </c>
      <c r="D175" s="35">
        <v>38206</v>
      </c>
      <c r="E175" s="3">
        <v>1</v>
      </c>
      <c r="J175" s="38">
        <f t="shared" si="2"/>
        <v>37688</v>
      </c>
      <c r="R175" s="28"/>
      <c r="S175" s="111"/>
      <c r="T175" s="105"/>
      <c r="U175" s="28"/>
      <c r="V175" s="28"/>
      <c r="W175" s="108"/>
      <c r="X175" s="108"/>
      <c r="Y175" s="28"/>
      <c r="Z175" s="28"/>
    </row>
    <row r="176" spans="1:26" x14ac:dyDescent="0.25">
      <c r="A176" s="1">
        <v>269</v>
      </c>
      <c r="B176" s="3">
        <v>2004</v>
      </c>
      <c r="C176" s="3" t="s">
        <v>26</v>
      </c>
      <c r="D176" s="35">
        <v>38214</v>
      </c>
      <c r="H176" s="3">
        <v>1</v>
      </c>
      <c r="J176" s="38">
        <f t="shared" si="2"/>
        <v>37696</v>
      </c>
      <c r="R176" s="28"/>
      <c r="S176" s="111"/>
      <c r="T176" s="105"/>
      <c r="U176" s="28"/>
      <c r="V176" s="28"/>
      <c r="W176" s="108"/>
      <c r="X176" s="108"/>
      <c r="Y176" s="28"/>
      <c r="Z176" s="28"/>
    </row>
    <row r="177" spans="1:26" x14ac:dyDescent="0.25">
      <c r="A177" s="1">
        <v>270</v>
      </c>
      <c r="B177" s="3">
        <v>2004</v>
      </c>
      <c r="C177" s="3" t="s">
        <v>26</v>
      </c>
      <c r="D177" s="35">
        <v>38221</v>
      </c>
      <c r="E177" s="3">
        <v>1</v>
      </c>
      <c r="J177" s="38">
        <f t="shared" si="2"/>
        <v>37703</v>
      </c>
      <c r="R177" s="28"/>
      <c r="S177" s="111"/>
      <c r="T177" s="105"/>
      <c r="U177" s="28"/>
      <c r="V177" s="28"/>
      <c r="W177" s="108"/>
      <c r="X177" s="108"/>
      <c r="Y177" s="28"/>
      <c r="Z177" s="28"/>
    </row>
    <row r="178" spans="1:26" x14ac:dyDescent="0.25">
      <c r="A178" s="1">
        <v>271</v>
      </c>
      <c r="B178" s="3">
        <v>2004</v>
      </c>
      <c r="C178" s="3" t="s">
        <v>31</v>
      </c>
      <c r="D178" s="35">
        <v>38237</v>
      </c>
      <c r="F178" s="3">
        <v>1</v>
      </c>
      <c r="J178" s="38">
        <f t="shared" si="2"/>
        <v>37719</v>
      </c>
      <c r="R178" s="28"/>
      <c r="S178" s="111"/>
      <c r="T178" s="105"/>
      <c r="U178" s="28"/>
      <c r="V178" s="28"/>
      <c r="W178" s="108"/>
      <c r="X178" s="108"/>
      <c r="Y178" s="28"/>
      <c r="Z178" s="28"/>
    </row>
    <row r="179" spans="1:26" x14ac:dyDescent="0.25">
      <c r="A179" s="1">
        <v>272</v>
      </c>
      <c r="B179" s="3">
        <v>2004</v>
      </c>
      <c r="C179" s="3" t="s">
        <v>31</v>
      </c>
      <c r="D179" s="35">
        <v>38245</v>
      </c>
      <c r="G179" s="3">
        <v>1</v>
      </c>
      <c r="J179" s="38">
        <f t="shared" si="2"/>
        <v>37727</v>
      </c>
      <c r="R179" s="28"/>
      <c r="S179" s="111"/>
      <c r="T179" s="105"/>
      <c r="U179" s="28"/>
      <c r="V179" s="28"/>
      <c r="W179" s="108"/>
      <c r="X179" s="108"/>
      <c r="Y179" s="28"/>
      <c r="Z179" s="28"/>
    </row>
    <row r="180" spans="1:26" x14ac:dyDescent="0.25">
      <c r="A180" s="1">
        <v>273</v>
      </c>
      <c r="B180" s="3">
        <v>2004</v>
      </c>
      <c r="C180" s="3" t="s">
        <v>31</v>
      </c>
      <c r="D180" s="35">
        <v>38252</v>
      </c>
      <c r="G180" s="3">
        <v>1</v>
      </c>
      <c r="J180" s="38">
        <f t="shared" si="2"/>
        <v>37734</v>
      </c>
      <c r="R180" s="28"/>
      <c r="S180" s="111"/>
      <c r="T180" s="105"/>
      <c r="U180" s="28"/>
      <c r="V180" s="28"/>
      <c r="W180" s="108"/>
      <c r="X180" s="108"/>
      <c r="Y180" s="28"/>
      <c r="Z180" s="28"/>
    </row>
    <row r="181" spans="1:26" x14ac:dyDescent="0.25">
      <c r="A181" s="1">
        <v>274</v>
      </c>
      <c r="B181" s="36">
        <v>2005</v>
      </c>
      <c r="C181" s="3" t="s">
        <v>67</v>
      </c>
      <c r="D181" s="35">
        <v>38543</v>
      </c>
      <c r="E181" s="3">
        <v>1</v>
      </c>
      <c r="J181" s="38">
        <f t="shared" si="2"/>
        <v>38025</v>
      </c>
      <c r="R181" s="28"/>
      <c r="S181" s="111"/>
      <c r="T181" s="105"/>
      <c r="U181" s="28"/>
      <c r="V181" s="28"/>
      <c r="W181" s="108"/>
      <c r="X181" s="108"/>
      <c r="Y181" s="28"/>
      <c r="Z181" s="28"/>
    </row>
    <row r="182" spans="1:26" x14ac:dyDescent="0.25">
      <c r="A182" s="1">
        <v>275</v>
      </c>
      <c r="B182" s="36">
        <v>2005</v>
      </c>
      <c r="C182" s="3" t="s">
        <v>67</v>
      </c>
      <c r="D182" s="35">
        <v>38554</v>
      </c>
      <c r="G182" s="3">
        <v>1</v>
      </c>
      <c r="J182" s="38">
        <f t="shared" si="2"/>
        <v>38036</v>
      </c>
      <c r="R182" s="28"/>
      <c r="S182" s="111"/>
      <c r="T182" s="105"/>
      <c r="U182" s="28"/>
      <c r="V182" s="28"/>
      <c r="W182" s="108"/>
      <c r="X182" s="108"/>
      <c r="Y182" s="28"/>
      <c r="Z182" s="28"/>
    </row>
    <row r="183" spans="1:26" x14ac:dyDescent="0.25">
      <c r="A183" s="1">
        <v>276</v>
      </c>
      <c r="B183" s="36">
        <v>2005</v>
      </c>
      <c r="C183" s="3" t="s">
        <v>26</v>
      </c>
      <c r="D183" s="35">
        <v>38579</v>
      </c>
      <c r="G183" s="3">
        <v>1</v>
      </c>
      <c r="J183" s="38">
        <f t="shared" si="2"/>
        <v>38061</v>
      </c>
      <c r="R183" s="28"/>
      <c r="S183" s="111"/>
      <c r="T183" s="105"/>
      <c r="U183" s="28"/>
      <c r="V183" s="28"/>
      <c r="W183" s="108"/>
      <c r="X183" s="108"/>
      <c r="Y183" s="28"/>
      <c r="Z183" s="28"/>
    </row>
    <row r="184" spans="1:26" x14ac:dyDescent="0.25">
      <c r="A184" s="1">
        <v>277</v>
      </c>
      <c r="B184" s="36">
        <v>2005</v>
      </c>
      <c r="C184" s="3" t="s">
        <v>31</v>
      </c>
      <c r="D184" s="35">
        <v>38605</v>
      </c>
      <c r="E184" s="3">
        <v>1</v>
      </c>
      <c r="J184" s="38">
        <f t="shared" si="2"/>
        <v>38087</v>
      </c>
      <c r="R184" s="28"/>
      <c r="S184" s="111"/>
      <c r="T184" s="105"/>
      <c r="U184" s="28"/>
      <c r="V184" s="28"/>
      <c r="W184" s="108"/>
      <c r="X184" s="108"/>
      <c r="Y184" s="28"/>
      <c r="Z184" s="28"/>
    </row>
    <row r="185" spans="1:26" x14ac:dyDescent="0.25">
      <c r="A185" s="1">
        <v>278</v>
      </c>
      <c r="B185" s="36">
        <v>2005</v>
      </c>
      <c r="C185" s="3" t="s">
        <v>31</v>
      </c>
      <c r="D185" s="35">
        <v>38616</v>
      </c>
      <c r="G185" s="3">
        <v>1</v>
      </c>
      <c r="J185" s="38">
        <f t="shared" si="2"/>
        <v>38098</v>
      </c>
      <c r="R185" s="28"/>
      <c r="S185" s="111"/>
      <c r="T185" s="105"/>
      <c r="U185" s="28"/>
      <c r="V185" s="28"/>
      <c r="W185" s="108"/>
      <c r="X185" s="108"/>
      <c r="Y185" s="28"/>
      <c r="Z185" s="28"/>
    </row>
    <row r="186" spans="1:26" x14ac:dyDescent="0.25">
      <c r="A186" s="1">
        <v>279</v>
      </c>
      <c r="B186" s="36">
        <v>2005</v>
      </c>
      <c r="C186" s="3" t="s">
        <v>33</v>
      </c>
      <c r="D186" s="35">
        <v>38640</v>
      </c>
      <c r="G186" s="3">
        <v>1</v>
      </c>
      <c r="J186" s="38">
        <f t="shared" si="2"/>
        <v>38122</v>
      </c>
      <c r="R186" s="28"/>
      <c r="S186" s="111"/>
      <c r="T186" s="105"/>
      <c r="U186" s="28"/>
      <c r="V186" s="28"/>
      <c r="W186" s="108"/>
      <c r="X186" s="108"/>
      <c r="Y186" s="28"/>
      <c r="Z186" s="28"/>
    </row>
    <row r="187" spans="1:26" x14ac:dyDescent="0.25">
      <c r="A187" s="1">
        <v>280</v>
      </c>
      <c r="B187" s="3">
        <v>2007</v>
      </c>
      <c r="C187" s="3" t="s">
        <v>31</v>
      </c>
      <c r="D187" s="35">
        <v>39340</v>
      </c>
      <c r="E187" s="3">
        <v>1</v>
      </c>
      <c r="J187" s="38">
        <f t="shared" si="2"/>
        <v>38822</v>
      </c>
      <c r="R187" s="28"/>
      <c r="S187" s="111"/>
      <c r="T187" s="105"/>
      <c r="U187" s="28"/>
      <c r="V187" s="28"/>
      <c r="W187" s="108"/>
      <c r="X187" s="108"/>
      <c r="Y187" s="28"/>
      <c r="Z187" s="28"/>
    </row>
    <row r="188" spans="1:26" x14ac:dyDescent="0.25">
      <c r="A188" s="1">
        <v>281</v>
      </c>
      <c r="B188" s="36">
        <v>2008</v>
      </c>
      <c r="C188" s="3" t="s">
        <v>67</v>
      </c>
      <c r="D188" s="35">
        <v>39644</v>
      </c>
      <c r="E188" s="3">
        <v>1</v>
      </c>
      <c r="J188" s="38">
        <f t="shared" si="2"/>
        <v>39126</v>
      </c>
      <c r="R188" s="28"/>
      <c r="S188" s="111"/>
      <c r="T188" s="105"/>
      <c r="U188" s="28"/>
      <c r="V188" s="28"/>
      <c r="W188" s="108"/>
      <c r="X188" s="108"/>
      <c r="Y188" s="28"/>
      <c r="Z188" s="28"/>
    </row>
    <row r="189" spans="1:26" x14ac:dyDescent="0.25">
      <c r="A189" s="1">
        <v>282</v>
      </c>
      <c r="B189" s="36">
        <v>2008</v>
      </c>
      <c r="C189" s="3" t="s">
        <v>31</v>
      </c>
      <c r="D189" s="35">
        <v>39701</v>
      </c>
      <c r="F189" s="3">
        <v>1</v>
      </c>
      <c r="J189" s="38">
        <f t="shared" si="2"/>
        <v>39183</v>
      </c>
      <c r="R189" s="28"/>
      <c r="S189" s="111"/>
      <c r="T189" s="105"/>
      <c r="U189" s="28"/>
      <c r="V189" s="28"/>
      <c r="W189" s="108"/>
      <c r="X189" s="108"/>
      <c r="Y189" s="28"/>
      <c r="Z189" s="28"/>
    </row>
    <row r="190" spans="1:26" x14ac:dyDescent="0.25">
      <c r="A190" s="1">
        <v>283</v>
      </c>
      <c r="B190" s="36">
        <v>2008</v>
      </c>
      <c r="C190" s="3" t="s">
        <v>31</v>
      </c>
      <c r="D190" s="35">
        <v>39712</v>
      </c>
      <c r="F190" s="3">
        <v>1</v>
      </c>
      <c r="J190" s="38">
        <f t="shared" si="2"/>
        <v>39194</v>
      </c>
      <c r="R190" s="28"/>
      <c r="S190" s="111"/>
      <c r="T190" s="105"/>
      <c r="U190" s="28"/>
      <c r="V190" s="28"/>
      <c r="W190" s="108"/>
      <c r="X190" s="108"/>
      <c r="Y190" s="28"/>
      <c r="Z190" s="28"/>
    </row>
    <row r="191" spans="1:26" x14ac:dyDescent="0.25">
      <c r="A191" s="1">
        <v>284</v>
      </c>
      <c r="B191" s="3">
        <v>2011</v>
      </c>
      <c r="C191" s="3" t="s">
        <v>26</v>
      </c>
      <c r="D191" s="35">
        <v>40770</v>
      </c>
      <c r="E191" s="3">
        <v>1</v>
      </c>
      <c r="J191" s="38">
        <f t="shared" si="2"/>
        <v>40252</v>
      </c>
      <c r="R191" s="28"/>
      <c r="S191" s="111"/>
      <c r="T191" s="105"/>
      <c r="U191" s="28"/>
      <c r="V191" s="28"/>
      <c r="W191" s="108"/>
      <c r="X191" s="108"/>
      <c r="Y191" s="28"/>
      <c r="Z191" s="28"/>
    </row>
    <row r="192" spans="1:26" x14ac:dyDescent="0.25">
      <c r="A192" s="1">
        <v>285</v>
      </c>
      <c r="B192" s="36">
        <v>2012</v>
      </c>
      <c r="C192" s="3" t="s">
        <v>26</v>
      </c>
      <c r="D192" s="35">
        <v>41136</v>
      </c>
      <c r="E192" s="3">
        <v>1</v>
      </c>
      <c r="J192" s="38">
        <f t="shared" si="2"/>
        <v>40618</v>
      </c>
      <c r="R192" s="28"/>
      <c r="S192" s="111"/>
      <c r="T192" s="105"/>
      <c r="U192" s="28"/>
      <c r="V192" s="28"/>
      <c r="W192" s="108"/>
      <c r="X192" s="108"/>
      <c r="Y192" s="28"/>
      <c r="Z192" s="28"/>
    </row>
    <row r="193" spans="1:26" x14ac:dyDescent="0.25">
      <c r="A193" s="1">
        <v>286</v>
      </c>
      <c r="B193" s="36">
        <v>2012</v>
      </c>
      <c r="C193" s="3" t="s">
        <v>33</v>
      </c>
      <c r="D193" s="35">
        <v>41197</v>
      </c>
      <c r="E193" s="3">
        <v>1</v>
      </c>
      <c r="J193" s="38">
        <f t="shared" si="2"/>
        <v>40679</v>
      </c>
      <c r="R193" s="28"/>
      <c r="S193" s="111"/>
      <c r="T193" s="105"/>
      <c r="U193" s="28"/>
      <c r="V193" s="28"/>
      <c r="W193" s="108"/>
      <c r="X193" s="108"/>
      <c r="Y193" s="28"/>
      <c r="Z193" s="28"/>
    </row>
    <row r="194" spans="1:26" x14ac:dyDescent="0.25">
      <c r="A194" s="1">
        <v>287</v>
      </c>
      <c r="B194" s="3">
        <v>2014</v>
      </c>
      <c r="C194" s="3" t="s">
        <v>67</v>
      </c>
      <c r="D194" s="35">
        <v>41835</v>
      </c>
      <c r="F194" s="3">
        <v>1</v>
      </c>
      <c r="J194" s="38">
        <f t="shared" si="2"/>
        <v>41317</v>
      </c>
      <c r="R194" s="28"/>
      <c r="S194" s="111"/>
      <c r="T194" s="105"/>
      <c r="U194" s="28"/>
      <c r="V194" s="28"/>
      <c r="W194" s="108"/>
      <c r="X194" s="108"/>
      <c r="Y194" s="28"/>
      <c r="Z194" s="28"/>
    </row>
    <row r="195" spans="1:26" x14ac:dyDescent="0.25">
      <c r="A195" s="1">
        <v>288</v>
      </c>
      <c r="B195" s="36">
        <v>2016</v>
      </c>
      <c r="C195" s="3" t="s">
        <v>31</v>
      </c>
      <c r="D195" s="35">
        <v>42628</v>
      </c>
      <c r="E195" s="3">
        <v>1</v>
      </c>
      <c r="J195" s="38">
        <f t="shared" si="2"/>
        <v>42110</v>
      </c>
      <c r="R195" s="28"/>
      <c r="S195" s="111"/>
      <c r="T195" s="105"/>
      <c r="U195" s="28"/>
      <c r="V195" s="28"/>
      <c r="W195" s="108"/>
      <c r="X195" s="108"/>
      <c r="Y195" s="28"/>
      <c r="Z195" s="28"/>
    </row>
    <row r="196" spans="1:26" x14ac:dyDescent="0.25">
      <c r="A196" s="1">
        <v>289</v>
      </c>
      <c r="B196" s="36">
        <v>2016</v>
      </c>
      <c r="C196" s="3" t="s">
        <v>33</v>
      </c>
      <c r="D196" s="35">
        <v>42658</v>
      </c>
      <c r="F196" s="3">
        <v>1</v>
      </c>
      <c r="J196" s="38">
        <f t="shared" ref="J196:J201" si="3">D196-$K$3</f>
        <v>42140</v>
      </c>
      <c r="R196" s="28"/>
      <c r="S196" s="111"/>
      <c r="T196" s="105"/>
      <c r="U196" s="28"/>
      <c r="V196" s="28"/>
      <c r="W196" s="108"/>
      <c r="X196" s="108"/>
      <c r="Y196" s="28"/>
      <c r="Z196" s="28"/>
    </row>
    <row r="197" spans="1:26" x14ac:dyDescent="0.25">
      <c r="A197" s="1">
        <v>290</v>
      </c>
      <c r="B197" s="3">
        <v>2017</v>
      </c>
      <c r="C197" s="3" t="s">
        <v>26</v>
      </c>
      <c r="D197" s="35">
        <v>42962</v>
      </c>
      <c r="H197" s="3">
        <v>1</v>
      </c>
      <c r="J197" s="38">
        <f t="shared" si="3"/>
        <v>42444</v>
      </c>
      <c r="R197" s="28"/>
      <c r="S197" s="111"/>
      <c r="T197" s="105"/>
      <c r="U197" s="28"/>
      <c r="V197" s="28"/>
      <c r="W197" s="108"/>
      <c r="X197" s="108"/>
      <c r="Y197" s="28"/>
      <c r="Z197" s="28"/>
    </row>
    <row r="198" spans="1:26" x14ac:dyDescent="0.25">
      <c r="A198" s="1">
        <v>291</v>
      </c>
      <c r="B198" s="3">
        <v>2017</v>
      </c>
      <c r="C198" s="3" t="s">
        <v>31</v>
      </c>
      <c r="D198" s="35">
        <v>42993</v>
      </c>
      <c r="H198" s="3">
        <v>1</v>
      </c>
      <c r="J198" s="38">
        <f t="shared" si="3"/>
        <v>42475</v>
      </c>
      <c r="R198" s="28"/>
      <c r="S198" s="111"/>
      <c r="T198" s="105"/>
      <c r="U198" s="28"/>
      <c r="V198" s="28"/>
      <c r="W198" s="108"/>
      <c r="X198" s="108"/>
      <c r="Y198" s="28"/>
      <c r="Z198" s="28"/>
    </row>
    <row r="199" spans="1:26" x14ac:dyDescent="0.25">
      <c r="A199" s="1">
        <v>292</v>
      </c>
      <c r="B199" s="3">
        <v>2017</v>
      </c>
      <c r="C199" s="3" t="s">
        <v>33</v>
      </c>
      <c r="D199" s="35">
        <v>43023</v>
      </c>
      <c r="E199" s="3">
        <v>1</v>
      </c>
      <c r="J199" s="38">
        <f t="shared" si="3"/>
        <v>42505</v>
      </c>
      <c r="R199" s="28"/>
      <c r="S199" s="111"/>
      <c r="T199" s="105"/>
      <c r="U199" s="28"/>
      <c r="V199" s="28"/>
      <c r="W199" s="108"/>
      <c r="X199" s="108"/>
      <c r="Y199" s="28"/>
      <c r="Z199" s="28"/>
    </row>
    <row r="200" spans="1:26" x14ac:dyDescent="0.25">
      <c r="A200" s="1">
        <v>293</v>
      </c>
      <c r="B200" s="36">
        <v>2018</v>
      </c>
      <c r="C200" s="3" t="s">
        <v>31</v>
      </c>
      <c r="D200" s="35">
        <v>43358</v>
      </c>
      <c r="E200" s="3">
        <v>1</v>
      </c>
      <c r="J200" s="38">
        <f t="shared" si="3"/>
        <v>42840</v>
      </c>
      <c r="R200" s="28"/>
      <c r="S200" s="111"/>
      <c r="T200" s="105"/>
      <c r="U200" s="28"/>
      <c r="V200" s="28"/>
      <c r="W200" s="108"/>
      <c r="X200" s="108"/>
      <c r="Y200" s="28"/>
      <c r="Z200" s="28"/>
    </row>
    <row r="201" spans="1:26" x14ac:dyDescent="0.25">
      <c r="A201" s="78">
        <v>294</v>
      </c>
      <c r="B201" s="36">
        <v>2018</v>
      </c>
      <c r="C201" s="3" t="s">
        <v>33</v>
      </c>
      <c r="D201" s="35">
        <v>43388</v>
      </c>
      <c r="I201" s="3">
        <v>1</v>
      </c>
      <c r="J201" s="38">
        <f t="shared" si="3"/>
        <v>42870</v>
      </c>
      <c r="R201" s="28"/>
      <c r="S201" s="111"/>
      <c r="T201" s="105"/>
      <c r="U201" s="28"/>
      <c r="V201" s="28"/>
      <c r="W201" s="108"/>
      <c r="X201" s="108"/>
      <c r="Y201" s="28"/>
      <c r="Z201" s="28"/>
    </row>
    <row r="202" spans="1:26" x14ac:dyDescent="0.25">
      <c r="A202" s="41">
        <f>COUNT(A4:A201)</f>
        <v>198</v>
      </c>
      <c r="E202" s="3">
        <f>SUM(E4:E201)</f>
        <v>83</v>
      </c>
      <c r="F202" s="3">
        <f t="shared" ref="F202:I202" si="4">SUM(F4:F201)</f>
        <v>49</v>
      </c>
      <c r="G202" s="3">
        <f t="shared" si="4"/>
        <v>43</v>
      </c>
      <c r="H202" s="3">
        <f t="shared" si="4"/>
        <v>19</v>
      </c>
      <c r="I202" s="3">
        <f t="shared" si="4"/>
        <v>4</v>
      </c>
      <c r="J202" s="123">
        <f>SUM(J4:J201)</f>
        <v>4055257</v>
      </c>
      <c r="R202" s="28"/>
      <c r="S202" s="112"/>
      <c r="T202" s="110"/>
      <c r="U202" s="28"/>
      <c r="V202" s="28"/>
      <c r="W202" s="28"/>
      <c r="X202" s="28"/>
      <c r="Y202" s="28"/>
      <c r="Z202" s="28"/>
    </row>
    <row r="203" spans="1:26" x14ac:dyDescent="0.25">
      <c r="R203" s="28"/>
      <c r="S203" s="112"/>
      <c r="T203" s="110"/>
      <c r="U203" s="28"/>
      <c r="V203" s="28"/>
      <c r="W203" s="28"/>
      <c r="X203" s="28"/>
      <c r="Y203" s="28"/>
      <c r="Z203" s="28"/>
    </row>
  </sheetData>
  <mergeCells count="7">
    <mergeCell ref="A1:M1"/>
    <mergeCell ref="N1:O1"/>
    <mergeCell ref="A2:A3"/>
    <mergeCell ref="B2:C2"/>
    <mergeCell ref="D2:D3"/>
    <mergeCell ref="E2:I2"/>
    <mergeCell ref="J2:J3"/>
  </mergeCells>
  <printOptions horizontalCentered="1" verticalCentered="1"/>
  <pageMargins left="0.45" right="0.45" top="0.75" bottom="0.75" header="0.3" footer="0.3"/>
  <pageSetup scale="88" orientation="landscape" r:id="rId1"/>
  <headerFooter>
    <oddHeader>&amp;C&amp;"-,Bold"&amp;18US Landfalling Hurricanes, 1901-2018, All Categories</oddHeader>
    <oddFooter>&amp;L&amp;10 200220 Tim.Adams@NASA.gov and Katherine.A.Rice@NASA.gov</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39274B-6D84-4E45-80FC-276E8F8D673A}">
  <sheetPr>
    <tabColor rgb="FFCFB0E6"/>
    <pageSetUpPr fitToPage="1"/>
  </sheetPr>
  <dimension ref="A1:O97"/>
  <sheetViews>
    <sheetView zoomScaleNormal="100" workbookViewId="0">
      <selection activeCell="Y4" sqref="Y4"/>
    </sheetView>
  </sheetViews>
  <sheetFormatPr defaultRowHeight="15" x14ac:dyDescent="0.25"/>
  <cols>
    <col min="2" max="3" width="9.140625" style="3"/>
    <col min="4" max="4" width="12.7109375" style="3" customWidth="1"/>
    <col min="5" max="9" width="6.7109375" style="3" customWidth="1"/>
    <col min="10" max="10" width="10.7109375" style="3" customWidth="1"/>
    <col min="11" max="13" width="12.7109375" customWidth="1"/>
    <col min="14" max="15" width="11.7109375" customWidth="1"/>
  </cols>
  <sheetData>
    <row r="1" spans="1:15" ht="24.95" customHeight="1" x14ac:dyDescent="0.25">
      <c r="A1" s="144" t="s">
        <v>3</v>
      </c>
      <c r="B1" s="145"/>
      <c r="C1" s="145"/>
      <c r="D1" s="145"/>
      <c r="E1" s="145"/>
      <c r="F1" s="145"/>
      <c r="G1" s="145"/>
      <c r="H1" s="145"/>
      <c r="I1" s="145"/>
      <c r="J1" s="145"/>
      <c r="K1" s="145"/>
      <c r="L1" s="145"/>
      <c r="M1" s="146"/>
      <c r="N1" s="147" t="s">
        <v>2</v>
      </c>
      <c r="O1" s="148"/>
    </row>
    <row r="2" spans="1:15" s="39" customFormat="1" ht="59.25" customHeight="1" x14ac:dyDescent="0.2">
      <c r="A2" s="138" t="s">
        <v>364</v>
      </c>
      <c r="B2" s="135" t="s">
        <v>369</v>
      </c>
      <c r="C2" s="135"/>
      <c r="D2" s="140" t="s">
        <v>391</v>
      </c>
      <c r="E2" s="134" t="s">
        <v>365</v>
      </c>
      <c r="F2" s="134"/>
      <c r="G2" s="134"/>
      <c r="H2" s="134"/>
      <c r="I2" s="134"/>
      <c r="J2" s="142" t="s">
        <v>397</v>
      </c>
      <c r="K2" s="62" t="s">
        <v>367</v>
      </c>
      <c r="L2" s="62" t="s">
        <v>368</v>
      </c>
      <c r="M2" s="72" t="s">
        <v>395</v>
      </c>
      <c r="N2" s="73" t="s">
        <v>392</v>
      </c>
      <c r="O2" s="74" t="s">
        <v>393</v>
      </c>
    </row>
    <row r="3" spans="1:15" s="39" customFormat="1" ht="60.75" customHeight="1" x14ac:dyDescent="0.2">
      <c r="A3" s="139"/>
      <c r="B3" s="71" t="s">
        <v>363</v>
      </c>
      <c r="C3" s="71" t="s">
        <v>11</v>
      </c>
      <c r="D3" s="141"/>
      <c r="E3" s="68">
        <v>1</v>
      </c>
      <c r="F3" s="68">
        <v>2</v>
      </c>
      <c r="G3" s="68">
        <v>3</v>
      </c>
      <c r="H3" s="68">
        <v>4</v>
      </c>
      <c r="I3" s="68">
        <v>5</v>
      </c>
      <c r="J3" s="143"/>
      <c r="K3" s="69">
        <v>18780</v>
      </c>
      <c r="L3" s="69">
        <v>79958</v>
      </c>
      <c r="M3" s="70">
        <f>L3-K3</f>
        <v>61178</v>
      </c>
      <c r="N3" s="66">
        <f>((J96/A96)-(M3/2))/(M3*((1/(12*A96))^0.5))</f>
        <v>0.27194553801607013</v>
      </c>
      <c r="O3" s="67">
        <f>ABS(1-2*(1-_xlfn.NORM.S.DIST(N3,TRUE)))</f>
        <v>0.21433610406460546</v>
      </c>
    </row>
    <row r="4" spans="1:15" x14ac:dyDescent="0.25">
      <c r="A4" s="1">
        <v>2</v>
      </c>
      <c r="B4" s="21">
        <v>1851</v>
      </c>
      <c r="C4" s="3" t="s">
        <v>26</v>
      </c>
      <c r="D4" s="35">
        <v>18855</v>
      </c>
      <c r="G4" s="3">
        <v>1</v>
      </c>
      <c r="J4" s="38">
        <f t="shared" ref="J4:J35" si="0">D4-$K$3</f>
        <v>75</v>
      </c>
      <c r="M4" s="83">
        <f>M3/365</f>
        <v>167.61095890410959</v>
      </c>
    </row>
    <row r="5" spans="1:15" x14ac:dyDescent="0.25">
      <c r="A5" s="1">
        <v>3</v>
      </c>
      <c r="B5" s="21">
        <v>1852</v>
      </c>
      <c r="C5" s="3" t="s">
        <v>26</v>
      </c>
      <c r="D5" s="35">
        <v>19221</v>
      </c>
      <c r="G5" s="3">
        <v>1</v>
      </c>
      <c r="J5" s="38">
        <f t="shared" si="0"/>
        <v>441</v>
      </c>
    </row>
    <row r="6" spans="1:15" x14ac:dyDescent="0.25">
      <c r="A6" s="1">
        <v>8</v>
      </c>
      <c r="B6" s="21">
        <v>1854</v>
      </c>
      <c r="C6" s="3" t="s">
        <v>31</v>
      </c>
      <c r="D6" s="35">
        <v>19977</v>
      </c>
      <c r="G6" s="3">
        <v>1</v>
      </c>
      <c r="J6" s="38">
        <f t="shared" si="0"/>
        <v>1197</v>
      </c>
    </row>
    <row r="7" spans="1:15" x14ac:dyDescent="0.25">
      <c r="A7" s="1">
        <v>10</v>
      </c>
      <c r="B7" s="21">
        <v>1855</v>
      </c>
      <c r="C7" s="3" t="s">
        <v>31</v>
      </c>
      <c r="D7" s="35">
        <v>20347</v>
      </c>
      <c r="G7" s="3">
        <v>1</v>
      </c>
      <c r="J7" s="38">
        <f t="shared" si="0"/>
        <v>1567</v>
      </c>
    </row>
    <row r="8" spans="1:15" x14ac:dyDescent="0.25">
      <c r="A8" s="1">
        <v>11</v>
      </c>
      <c r="B8" s="21">
        <v>1856</v>
      </c>
      <c r="C8" s="3" t="s">
        <v>26</v>
      </c>
      <c r="D8" s="35">
        <v>20677</v>
      </c>
      <c r="H8" s="3">
        <v>1</v>
      </c>
      <c r="J8" s="38">
        <f t="shared" si="0"/>
        <v>1897</v>
      </c>
    </row>
    <row r="9" spans="1:15" x14ac:dyDescent="0.25">
      <c r="A9" s="1">
        <v>17</v>
      </c>
      <c r="B9" s="21">
        <v>1860</v>
      </c>
      <c r="C9" s="3" t="s">
        <v>26</v>
      </c>
      <c r="D9" s="35">
        <v>22143</v>
      </c>
      <c r="G9" s="3">
        <v>1</v>
      </c>
      <c r="J9" s="38">
        <f t="shared" si="0"/>
        <v>3363</v>
      </c>
    </row>
    <row r="10" spans="1:15" x14ac:dyDescent="0.25">
      <c r="A10" s="1">
        <v>30</v>
      </c>
      <c r="B10" s="21">
        <v>1869</v>
      </c>
      <c r="C10" s="3" t="s">
        <v>31</v>
      </c>
      <c r="D10" s="35">
        <v>25466</v>
      </c>
      <c r="G10" s="3">
        <v>1</v>
      </c>
      <c r="J10" s="38">
        <f t="shared" si="0"/>
        <v>6686</v>
      </c>
    </row>
    <row r="11" spans="1:15" x14ac:dyDescent="0.25">
      <c r="A11" s="1">
        <v>35</v>
      </c>
      <c r="B11" s="21">
        <v>1871</v>
      </c>
      <c r="C11" s="3" t="s">
        <v>26</v>
      </c>
      <c r="D11" s="35">
        <v>26155</v>
      </c>
      <c r="G11" s="3">
        <v>1</v>
      </c>
      <c r="J11" s="38">
        <f t="shared" si="0"/>
        <v>7375</v>
      </c>
    </row>
    <row r="12" spans="1:15" x14ac:dyDescent="0.25">
      <c r="A12" s="1">
        <v>39</v>
      </c>
      <c r="B12" s="21">
        <v>1873</v>
      </c>
      <c r="C12" s="3" t="s">
        <v>33</v>
      </c>
      <c r="D12" s="35">
        <v>26952</v>
      </c>
      <c r="G12" s="3">
        <v>1</v>
      </c>
      <c r="J12" s="38">
        <f t="shared" si="0"/>
        <v>8172</v>
      </c>
    </row>
    <row r="13" spans="1:15" x14ac:dyDescent="0.25">
      <c r="A13" s="1">
        <v>41</v>
      </c>
      <c r="B13" s="21">
        <v>1875</v>
      </c>
      <c r="C13" s="3" t="s">
        <v>31</v>
      </c>
      <c r="D13" s="35">
        <v>27652</v>
      </c>
      <c r="G13" s="3">
        <v>1</v>
      </c>
      <c r="J13" s="38">
        <f t="shared" si="0"/>
        <v>8872</v>
      </c>
    </row>
    <row r="14" spans="1:15" x14ac:dyDescent="0.25">
      <c r="A14" s="1">
        <v>45</v>
      </c>
      <c r="B14" s="21">
        <v>1877</v>
      </c>
      <c r="C14" s="3" t="s">
        <v>33</v>
      </c>
      <c r="D14" s="35">
        <v>28413</v>
      </c>
      <c r="G14" s="3">
        <v>1</v>
      </c>
      <c r="J14" s="38">
        <f t="shared" si="0"/>
        <v>9633</v>
      </c>
    </row>
    <row r="15" spans="1:15" x14ac:dyDescent="0.25">
      <c r="A15" s="1">
        <v>48</v>
      </c>
      <c r="B15" s="21">
        <v>1879</v>
      </c>
      <c r="C15" s="3" t="s">
        <v>26</v>
      </c>
      <c r="D15" s="35">
        <v>29077</v>
      </c>
      <c r="G15" s="3">
        <v>1</v>
      </c>
      <c r="J15" s="38">
        <f t="shared" si="0"/>
        <v>10297</v>
      </c>
    </row>
    <row r="16" spans="1:15" x14ac:dyDescent="0.25">
      <c r="A16" s="1">
        <v>50</v>
      </c>
      <c r="B16" s="21">
        <v>1879</v>
      </c>
      <c r="C16" s="3" t="s">
        <v>31</v>
      </c>
      <c r="D16" s="35">
        <v>29113</v>
      </c>
      <c r="G16" s="3">
        <v>1</v>
      </c>
      <c r="J16" s="38">
        <f t="shared" si="0"/>
        <v>10333</v>
      </c>
    </row>
    <row r="17" spans="1:10" x14ac:dyDescent="0.25">
      <c r="A17" s="1">
        <v>51</v>
      </c>
      <c r="B17" s="21">
        <v>1880</v>
      </c>
      <c r="C17" s="3" t="s">
        <v>26</v>
      </c>
      <c r="D17" s="35">
        <v>29443</v>
      </c>
      <c r="G17" s="3">
        <v>1</v>
      </c>
      <c r="J17" s="38">
        <f t="shared" si="0"/>
        <v>10663</v>
      </c>
    </row>
    <row r="18" spans="1:10" x14ac:dyDescent="0.25">
      <c r="A18" s="1">
        <v>57</v>
      </c>
      <c r="B18" s="21">
        <v>1882</v>
      </c>
      <c r="C18" s="3" t="s">
        <v>31</v>
      </c>
      <c r="D18" s="35">
        <v>30209</v>
      </c>
      <c r="G18" s="3">
        <v>1</v>
      </c>
      <c r="J18" s="38">
        <f t="shared" si="0"/>
        <v>11429</v>
      </c>
    </row>
    <row r="19" spans="1:10" x14ac:dyDescent="0.25">
      <c r="A19" s="1">
        <v>65</v>
      </c>
      <c r="B19" s="21">
        <v>1886</v>
      </c>
      <c r="C19" s="3" t="s">
        <v>26</v>
      </c>
      <c r="D19" s="35">
        <v>31639</v>
      </c>
      <c r="H19" s="3">
        <v>1</v>
      </c>
      <c r="J19" s="38">
        <f t="shared" si="0"/>
        <v>12859</v>
      </c>
    </row>
    <row r="20" spans="1:10" x14ac:dyDescent="0.25">
      <c r="A20" s="1">
        <v>67</v>
      </c>
      <c r="B20" s="21">
        <v>1886</v>
      </c>
      <c r="C20" s="3" t="s">
        <v>33</v>
      </c>
      <c r="D20" s="35">
        <v>31700</v>
      </c>
      <c r="G20" s="3">
        <v>1</v>
      </c>
      <c r="J20" s="38">
        <f t="shared" si="0"/>
        <v>12920</v>
      </c>
    </row>
    <row r="21" spans="1:10" x14ac:dyDescent="0.25">
      <c r="A21" s="1">
        <v>73</v>
      </c>
      <c r="B21" s="21">
        <v>1888</v>
      </c>
      <c r="C21" s="3" t="s">
        <v>26</v>
      </c>
      <c r="D21" s="35">
        <v>32370</v>
      </c>
      <c r="G21" s="3">
        <v>1</v>
      </c>
      <c r="J21" s="38">
        <f t="shared" si="0"/>
        <v>13590</v>
      </c>
    </row>
    <row r="22" spans="1:10" x14ac:dyDescent="0.25">
      <c r="A22" s="1">
        <v>79</v>
      </c>
      <c r="B22" s="21">
        <v>1893</v>
      </c>
      <c r="C22" s="3" t="s">
        <v>26</v>
      </c>
      <c r="D22" s="35">
        <v>34201</v>
      </c>
      <c r="G22" s="3">
        <v>1</v>
      </c>
      <c r="J22" s="38">
        <f t="shared" si="0"/>
        <v>15421</v>
      </c>
    </row>
    <row r="23" spans="1:10" x14ac:dyDescent="0.25">
      <c r="A23" s="1">
        <v>81</v>
      </c>
      <c r="B23" s="21">
        <v>1893</v>
      </c>
      <c r="C23" s="3" t="s">
        <v>33</v>
      </c>
      <c r="D23" s="35">
        <v>34252</v>
      </c>
      <c r="H23" s="3">
        <v>1</v>
      </c>
      <c r="J23" s="38">
        <f t="shared" si="0"/>
        <v>15472</v>
      </c>
    </row>
    <row r="24" spans="1:10" x14ac:dyDescent="0.25">
      <c r="A24" s="1">
        <v>82</v>
      </c>
      <c r="B24" s="21">
        <v>1893</v>
      </c>
      <c r="C24" s="3" t="s">
        <v>33</v>
      </c>
      <c r="D24" s="35">
        <v>34262</v>
      </c>
      <c r="G24" s="3">
        <v>1</v>
      </c>
      <c r="J24" s="38">
        <f t="shared" si="0"/>
        <v>15482</v>
      </c>
    </row>
    <row r="25" spans="1:10" x14ac:dyDescent="0.25">
      <c r="A25" s="1">
        <v>84</v>
      </c>
      <c r="B25" s="21">
        <v>1894</v>
      </c>
      <c r="C25" s="3" t="s">
        <v>33</v>
      </c>
      <c r="D25" s="35">
        <v>34622</v>
      </c>
      <c r="G25" s="3">
        <v>1</v>
      </c>
      <c r="J25" s="38">
        <f t="shared" si="0"/>
        <v>15842</v>
      </c>
    </row>
    <row r="26" spans="1:10" x14ac:dyDescent="0.25">
      <c r="A26" s="1">
        <v>88</v>
      </c>
      <c r="B26" s="21">
        <v>1896</v>
      </c>
      <c r="C26" s="3" t="s">
        <v>31</v>
      </c>
      <c r="D26" s="35">
        <v>35328</v>
      </c>
      <c r="G26" s="3">
        <v>1</v>
      </c>
      <c r="J26" s="38">
        <f t="shared" si="0"/>
        <v>16548</v>
      </c>
    </row>
    <row r="27" spans="1:10" x14ac:dyDescent="0.25">
      <c r="A27" s="1">
        <v>92</v>
      </c>
      <c r="B27" s="21">
        <v>1898</v>
      </c>
      <c r="C27" s="3" t="s">
        <v>33</v>
      </c>
      <c r="D27" s="35">
        <v>36083</v>
      </c>
      <c r="H27" s="3">
        <v>1</v>
      </c>
      <c r="J27" s="38">
        <f t="shared" si="0"/>
        <v>17303</v>
      </c>
    </row>
    <row r="28" spans="1:10" x14ac:dyDescent="0.25">
      <c r="A28" s="1">
        <v>94</v>
      </c>
      <c r="B28" s="21">
        <v>1899</v>
      </c>
      <c r="C28" s="3" t="s">
        <v>26</v>
      </c>
      <c r="D28" s="35">
        <v>36392</v>
      </c>
      <c r="G28" s="3">
        <v>1</v>
      </c>
      <c r="J28" s="38">
        <f t="shared" si="0"/>
        <v>17612</v>
      </c>
    </row>
    <row r="29" spans="1:10" x14ac:dyDescent="0.25">
      <c r="A29" s="1">
        <v>96</v>
      </c>
      <c r="B29" s="21">
        <v>1900</v>
      </c>
      <c r="C29" s="3" t="s">
        <v>31</v>
      </c>
      <c r="D29" s="35">
        <v>36784</v>
      </c>
      <c r="H29" s="3">
        <v>1</v>
      </c>
      <c r="J29" s="38">
        <f t="shared" si="0"/>
        <v>18004</v>
      </c>
    </row>
    <row r="30" spans="1:10" x14ac:dyDescent="0.25">
      <c r="A30" s="1">
        <v>106</v>
      </c>
      <c r="B30" s="21">
        <v>1906</v>
      </c>
      <c r="C30" s="3" t="s">
        <v>33</v>
      </c>
      <c r="D30" s="35">
        <v>39005</v>
      </c>
      <c r="G30" s="3">
        <v>1</v>
      </c>
      <c r="J30" s="38">
        <f t="shared" si="0"/>
        <v>20225</v>
      </c>
    </row>
    <row r="31" spans="1:10" x14ac:dyDescent="0.25">
      <c r="A31" s="1">
        <v>109</v>
      </c>
      <c r="B31" s="21">
        <v>1909</v>
      </c>
      <c r="C31" s="3" t="s">
        <v>67</v>
      </c>
      <c r="D31" s="35">
        <v>40009</v>
      </c>
      <c r="G31" s="3">
        <v>1</v>
      </c>
      <c r="J31" s="38">
        <f t="shared" si="0"/>
        <v>21229</v>
      </c>
    </row>
    <row r="32" spans="1:10" x14ac:dyDescent="0.25">
      <c r="A32" s="1">
        <v>111</v>
      </c>
      <c r="B32" s="21">
        <v>1909</v>
      </c>
      <c r="C32" s="3" t="s">
        <v>31</v>
      </c>
      <c r="D32" s="35">
        <v>40071</v>
      </c>
      <c r="G32" s="3">
        <v>1</v>
      </c>
      <c r="J32" s="38">
        <f t="shared" si="0"/>
        <v>21291</v>
      </c>
    </row>
    <row r="33" spans="1:10" x14ac:dyDescent="0.25">
      <c r="A33" s="1">
        <v>112</v>
      </c>
      <c r="B33" s="21">
        <v>1909</v>
      </c>
      <c r="C33" s="3" t="s">
        <v>33</v>
      </c>
      <c r="D33" s="35">
        <v>40101</v>
      </c>
      <c r="G33" s="3">
        <v>1</v>
      </c>
      <c r="J33" s="38">
        <f t="shared" si="0"/>
        <v>21321</v>
      </c>
    </row>
    <row r="34" spans="1:10" x14ac:dyDescent="0.25">
      <c r="A34" s="1">
        <v>123</v>
      </c>
      <c r="B34" s="21">
        <v>1915</v>
      </c>
      <c r="C34" s="3" t="s">
        <v>26</v>
      </c>
      <c r="D34" s="35">
        <v>42236</v>
      </c>
      <c r="H34" s="3">
        <v>1</v>
      </c>
      <c r="J34" s="38">
        <f t="shared" si="0"/>
        <v>23456</v>
      </c>
    </row>
    <row r="35" spans="1:10" x14ac:dyDescent="0.25">
      <c r="A35" s="1">
        <v>125</v>
      </c>
      <c r="B35" s="21">
        <v>1915</v>
      </c>
      <c r="C35" s="3" t="s">
        <v>31</v>
      </c>
      <c r="D35" s="35">
        <v>42267</v>
      </c>
      <c r="G35" s="3">
        <v>1</v>
      </c>
      <c r="J35" s="38">
        <f t="shared" si="0"/>
        <v>23487</v>
      </c>
    </row>
    <row r="36" spans="1:10" x14ac:dyDescent="0.25">
      <c r="A36" s="1">
        <v>126</v>
      </c>
      <c r="B36" s="21">
        <v>1916</v>
      </c>
      <c r="C36" s="3" t="s">
        <v>67</v>
      </c>
      <c r="D36" s="35">
        <v>42561</v>
      </c>
      <c r="G36" s="3">
        <v>1</v>
      </c>
      <c r="J36" s="38">
        <f t="shared" ref="J36:J67" si="1">D36-$K$3</f>
        <v>23781</v>
      </c>
    </row>
    <row r="37" spans="1:10" x14ac:dyDescent="0.25">
      <c r="A37" s="1">
        <v>128</v>
      </c>
      <c r="B37" s="21">
        <v>1916</v>
      </c>
      <c r="C37" s="3" t="s">
        <v>26</v>
      </c>
      <c r="D37" s="35">
        <v>42597</v>
      </c>
      <c r="H37" s="3">
        <v>1</v>
      </c>
      <c r="J37" s="38">
        <f t="shared" si="1"/>
        <v>23817</v>
      </c>
    </row>
    <row r="38" spans="1:10" x14ac:dyDescent="0.25">
      <c r="A38" s="1">
        <v>130</v>
      </c>
      <c r="B38" s="21">
        <v>1917</v>
      </c>
      <c r="C38" s="3" t="s">
        <v>31</v>
      </c>
      <c r="D38" s="35">
        <v>42993</v>
      </c>
      <c r="G38" s="3">
        <v>1</v>
      </c>
      <c r="J38" s="38">
        <f t="shared" si="1"/>
        <v>24213</v>
      </c>
    </row>
    <row r="39" spans="1:10" x14ac:dyDescent="0.25">
      <c r="A39" s="1">
        <v>131</v>
      </c>
      <c r="B39" s="21">
        <v>1918</v>
      </c>
      <c r="C39" s="3" t="s">
        <v>26</v>
      </c>
      <c r="D39" s="35">
        <v>43322</v>
      </c>
      <c r="G39" s="3">
        <v>1</v>
      </c>
      <c r="J39" s="38">
        <f t="shared" si="1"/>
        <v>24542</v>
      </c>
    </row>
    <row r="40" spans="1:10" x14ac:dyDescent="0.25">
      <c r="A40" s="1">
        <v>133</v>
      </c>
      <c r="B40" s="21">
        <v>1919</v>
      </c>
      <c r="C40" s="3" t="s">
        <v>31</v>
      </c>
      <c r="D40" s="35">
        <v>44089</v>
      </c>
      <c r="H40" s="3">
        <v>1</v>
      </c>
      <c r="J40" s="38">
        <f t="shared" si="1"/>
        <v>25309</v>
      </c>
    </row>
    <row r="41" spans="1:10" x14ac:dyDescent="0.25">
      <c r="A41" s="1">
        <v>136</v>
      </c>
      <c r="B41" s="21">
        <v>1921</v>
      </c>
      <c r="C41" s="3" t="s">
        <v>33</v>
      </c>
      <c r="D41" s="35">
        <v>44484</v>
      </c>
      <c r="G41" s="3">
        <v>1</v>
      </c>
      <c r="J41" s="38">
        <f t="shared" si="1"/>
        <v>25704</v>
      </c>
    </row>
    <row r="42" spans="1:10" x14ac:dyDescent="0.25">
      <c r="A42" s="1">
        <v>142</v>
      </c>
      <c r="B42" s="21">
        <v>1926</v>
      </c>
      <c r="C42" s="3" t="s">
        <v>26</v>
      </c>
      <c r="D42" s="35">
        <v>46249</v>
      </c>
      <c r="G42" s="3">
        <v>1</v>
      </c>
      <c r="J42" s="38">
        <f t="shared" si="1"/>
        <v>27469</v>
      </c>
    </row>
    <row r="43" spans="1:10" x14ac:dyDescent="0.25">
      <c r="A43" s="1">
        <v>143</v>
      </c>
      <c r="B43" s="21">
        <v>1926</v>
      </c>
      <c r="C43" s="3" t="s">
        <v>31</v>
      </c>
      <c r="D43" s="35">
        <v>46280</v>
      </c>
      <c r="H43" s="3">
        <v>1</v>
      </c>
      <c r="J43" s="38">
        <f t="shared" si="1"/>
        <v>27500</v>
      </c>
    </row>
    <row r="44" spans="1:10" x14ac:dyDescent="0.25">
      <c r="A44" s="1">
        <v>146</v>
      </c>
      <c r="B44" s="21">
        <v>1928</v>
      </c>
      <c r="C44" s="3" t="s">
        <v>31</v>
      </c>
      <c r="D44" s="35">
        <v>47011</v>
      </c>
      <c r="H44" s="3">
        <v>1</v>
      </c>
      <c r="J44" s="38">
        <f t="shared" si="1"/>
        <v>28231</v>
      </c>
    </row>
    <row r="45" spans="1:10" x14ac:dyDescent="0.25">
      <c r="A45" s="1">
        <v>148</v>
      </c>
      <c r="B45" s="21">
        <v>1929</v>
      </c>
      <c r="C45" s="3" t="s">
        <v>173</v>
      </c>
      <c r="D45" s="35">
        <v>47391</v>
      </c>
      <c r="G45" s="3">
        <v>1</v>
      </c>
      <c r="J45" s="38">
        <f t="shared" si="1"/>
        <v>28611</v>
      </c>
    </row>
    <row r="46" spans="1:10" x14ac:dyDescent="0.25">
      <c r="A46" s="1">
        <v>149</v>
      </c>
      <c r="B46" s="21">
        <v>1932</v>
      </c>
      <c r="C46" s="3" t="s">
        <v>26</v>
      </c>
      <c r="D46" s="35">
        <v>48441</v>
      </c>
      <c r="H46" s="3">
        <v>1</v>
      </c>
      <c r="J46" s="38">
        <f t="shared" si="1"/>
        <v>29661</v>
      </c>
    </row>
    <row r="47" spans="1:10" x14ac:dyDescent="0.25">
      <c r="A47" s="1">
        <v>153</v>
      </c>
      <c r="B47" s="21">
        <v>1933</v>
      </c>
      <c r="C47" s="3" t="s">
        <v>31</v>
      </c>
      <c r="D47" s="35">
        <v>48829</v>
      </c>
      <c r="G47" s="3">
        <v>1</v>
      </c>
      <c r="J47" s="38">
        <f t="shared" si="1"/>
        <v>30049</v>
      </c>
    </row>
    <row r="48" spans="1:10" x14ac:dyDescent="0.25">
      <c r="A48" s="1">
        <v>154</v>
      </c>
      <c r="B48" s="21">
        <v>1933</v>
      </c>
      <c r="C48" s="3" t="s">
        <v>31</v>
      </c>
      <c r="D48" s="35">
        <v>48837</v>
      </c>
      <c r="G48" s="3">
        <v>1</v>
      </c>
      <c r="J48" s="38">
        <f t="shared" si="1"/>
        <v>30057</v>
      </c>
    </row>
    <row r="49" spans="1:10" x14ac:dyDescent="0.25">
      <c r="A49" s="1">
        <v>159</v>
      </c>
      <c r="B49" s="21">
        <v>1935</v>
      </c>
      <c r="C49" s="3" t="s">
        <v>31</v>
      </c>
      <c r="D49" s="35">
        <v>49567</v>
      </c>
      <c r="I49" s="3">
        <v>1</v>
      </c>
      <c r="J49" s="38">
        <f t="shared" si="1"/>
        <v>30787</v>
      </c>
    </row>
    <row r="50" spans="1:10" x14ac:dyDescent="0.25">
      <c r="A50" s="1">
        <v>165</v>
      </c>
      <c r="B50" s="21">
        <v>1938</v>
      </c>
      <c r="C50" s="3" t="s">
        <v>31</v>
      </c>
      <c r="D50" s="35">
        <v>50663</v>
      </c>
      <c r="G50" s="3">
        <v>1</v>
      </c>
      <c r="J50" s="38">
        <f t="shared" si="1"/>
        <v>31883</v>
      </c>
    </row>
    <row r="51" spans="1:10" x14ac:dyDescent="0.25">
      <c r="A51" s="1">
        <v>169</v>
      </c>
      <c r="B51" s="21">
        <v>1941</v>
      </c>
      <c r="C51" s="3" t="s">
        <v>31</v>
      </c>
      <c r="D51" s="35">
        <v>51759</v>
      </c>
      <c r="G51" s="3">
        <v>1</v>
      </c>
      <c r="J51" s="38">
        <f t="shared" si="1"/>
        <v>32979</v>
      </c>
    </row>
    <row r="52" spans="1:10" x14ac:dyDescent="0.25">
      <c r="A52" s="1">
        <v>172</v>
      </c>
      <c r="B52" s="21">
        <v>1942</v>
      </c>
      <c r="C52" s="3" t="s">
        <v>26</v>
      </c>
      <c r="D52" s="35">
        <v>52098</v>
      </c>
      <c r="G52" s="3">
        <v>1</v>
      </c>
      <c r="J52" s="38">
        <f t="shared" si="1"/>
        <v>33318</v>
      </c>
    </row>
    <row r="53" spans="1:10" x14ac:dyDescent="0.25">
      <c r="A53" s="1">
        <v>176</v>
      </c>
      <c r="B53" s="21">
        <v>1944</v>
      </c>
      <c r="C53" s="3" t="s">
        <v>33</v>
      </c>
      <c r="D53" s="35">
        <v>52885</v>
      </c>
      <c r="G53" s="3">
        <v>1</v>
      </c>
      <c r="J53" s="38">
        <f t="shared" si="1"/>
        <v>34105</v>
      </c>
    </row>
    <row r="54" spans="1:10" x14ac:dyDescent="0.25">
      <c r="A54" s="1">
        <v>178</v>
      </c>
      <c r="B54" s="21">
        <v>1945</v>
      </c>
      <c r="C54" s="3" t="s">
        <v>26</v>
      </c>
      <c r="D54" s="35">
        <v>53189</v>
      </c>
      <c r="G54" s="3">
        <v>1</v>
      </c>
      <c r="J54" s="38">
        <f t="shared" si="1"/>
        <v>34409</v>
      </c>
    </row>
    <row r="55" spans="1:10" x14ac:dyDescent="0.25">
      <c r="A55" s="1">
        <v>179</v>
      </c>
      <c r="B55" s="21">
        <v>1945</v>
      </c>
      <c r="C55" s="3" t="s">
        <v>31</v>
      </c>
      <c r="D55" s="35">
        <v>53220</v>
      </c>
      <c r="H55" s="3">
        <v>1</v>
      </c>
      <c r="J55" s="38">
        <f t="shared" si="1"/>
        <v>34440</v>
      </c>
    </row>
    <row r="56" spans="1:10" x14ac:dyDescent="0.25">
      <c r="A56" s="1">
        <v>182</v>
      </c>
      <c r="B56" s="21">
        <v>1947</v>
      </c>
      <c r="C56" s="3" t="s">
        <v>31</v>
      </c>
      <c r="D56" s="35">
        <v>53950</v>
      </c>
      <c r="H56" s="3">
        <v>1</v>
      </c>
      <c r="J56" s="38">
        <f t="shared" si="1"/>
        <v>35170</v>
      </c>
    </row>
    <row r="57" spans="1:10" x14ac:dyDescent="0.25">
      <c r="A57" s="1">
        <v>185</v>
      </c>
      <c r="B57" s="21">
        <v>1948</v>
      </c>
      <c r="C57" s="3" t="s">
        <v>31</v>
      </c>
      <c r="D57" s="35">
        <v>54321</v>
      </c>
      <c r="H57" s="3">
        <v>1</v>
      </c>
      <c r="J57" s="38">
        <f t="shared" si="1"/>
        <v>35541</v>
      </c>
    </row>
    <row r="58" spans="1:10" x14ac:dyDescent="0.25">
      <c r="A58" s="1">
        <v>188</v>
      </c>
      <c r="B58" s="21">
        <v>1949</v>
      </c>
      <c r="C58" s="3" t="s">
        <v>26</v>
      </c>
      <c r="D58" s="35">
        <v>54655</v>
      </c>
      <c r="H58" s="3">
        <v>1</v>
      </c>
      <c r="J58" s="38">
        <f t="shared" si="1"/>
        <v>35875</v>
      </c>
    </row>
    <row r="59" spans="1:10" x14ac:dyDescent="0.25">
      <c r="A59" s="1">
        <v>191</v>
      </c>
      <c r="B59" s="21">
        <v>1950</v>
      </c>
      <c r="C59" s="3" t="s">
        <v>31</v>
      </c>
      <c r="D59" s="35">
        <v>55046</v>
      </c>
      <c r="G59" s="3">
        <v>1</v>
      </c>
      <c r="J59" s="38">
        <f t="shared" si="1"/>
        <v>36266</v>
      </c>
    </row>
    <row r="60" spans="1:10" x14ac:dyDescent="0.25">
      <c r="A60" s="1">
        <v>192</v>
      </c>
      <c r="B60" s="21">
        <v>1950</v>
      </c>
      <c r="C60" s="3" t="s">
        <v>33</v>
      </c>
      <c r="D60" s="35">
        <v>55076</v>
      </c>
      <c r="H60" s="3">
        <v>1</v>
      </c>
      <c r="J60" s="38">
        <f t="shared" si="1"/>
        <v>36296</v>
      </c>
    </row>
    <row r="61" spans="1:10" x14ac:dyDescent="0.25">
      <c r="A61" s="1">
        <v>197</v>
      </c>
      <c r="B61" s="21">
        <v>1954</v>
      </c>
      <c r="C61" s="3" t="s">
        <v>26</v>
      </c>
      <c r="D61" s="35">
        <v>56476</v>
      </c>
      <c r="G61" s="3">
        <v>1</v>
      </c>
      <c r="J61" s="38">
        <f t="shared" si="1"/>
        <v>37696</v>
      </c>
    </row>
    <row r="62" spans="1:10" x14ac:dyDescent="0.25">
      <c r="A62" s="1">
        <v>199</v>
      </c>
      <c r="B62" s="21">
        <v>1954</v>
      </c>
      <c r="C62" s="3" t="s">
        <v>33</v>
      </c>
      <c r="D62" s="35">
        <v>56537</v>
      </c>
      <c r="H62" s="3">
        <v>1</v>
      </c>
      <c r="J62" s="38">
        <f t="shared" si="1"/>
        <v>37757</v>
      </c>
    </row>
    <row r="63" spans="1:10" x14ac:dyDescent="0.25">
      <c r="A63" s="1">
        <v>203</v>
      </c>
      <c r="B63" s="21">
        <v>1957</v>
      </c>
      <c r="C63" s="3" t="s">
        <v>23</v>
      </c>
      <c r="D63" s="35">
        <v>57511</v>
      </c>
      <c r="G63" s="3">
        <v>1</v>
      </c>
      <c r="J63" s="38">
        <f t="shared" si="1"/>
        <v>38731</v>
      </c>
    </row>
    <row r="64" spans="1:10" x14ac:dyDescent="0.25">
      <c r="A64" s="1">
        <v>204</v>
      </c>
      <c r="B64" s="21">
        <v>1958</v>
      </c>
      <c r="C64" s="3" t="s">
        <v>31</v>
      </c>
      <c r="D64" s="35">
        <v>57968</v>
      </c>
      <c r="G64" s="3">
        <v>1</v>
      </c>
      <c r="J64" s="38">
        <f t="shared" si="1"/>
        <v>39188</v>
      </c>
    </row>
    <row r="65" spans="1:10" x14ac:dyDescent="0.25">
      <c r="A65" s="1">
        <v>207</v>
      </c>
      <c r="B65" s="21">
        <v>1959</v>
      </c>
      <c r="C65" s="3" t="s">
        <v>31</v>
      </c>
      <c r="D65" s="35">
        <v>58333</v>
      </c>
      <c r="H65" s="3">
        <v>1</v>
      </c>
      <c r="J65" s="38">
        <f t="shared" si="1"/>
        <v>39553</v>
      </c>
    </row>
    <row r="66" spans="1:10" x14ac:dyDescent="0.25">
      <c r="A66" s="1">
        <v>208</v>
      </c>
      <c r="B66" s="21">
        <v>1960</v>
      </c>
      <c r="C66" s="3" t="s">
        <v>31</v>
      </c>
      <c r="D66" s="35">
        <v>58694</v>
      </c>
      <c r="H66" s="3">
        <v>1</v>
      </c>
      <c r="J66" s="38">
        <f t="shared" si="1"/>
        <v>39914</v>
      </c>
    </row>
    <row r="67" spans="1:10" x14ac:dyDescent="0.25">
      <c r="A67" s="1">
        <v>210</v>
      </c>
      <c r="B67" s="21">
        <v>1961</v>
      </c>
      <c r="C67" s="3" t="s">
        <v>31</v>
      </c>
      <c r="D67" s="35">
        <v>59064</v>
      </c>
      <c r="H67" s="3">
        <v>1</v>
      </c>
      <c r="J67" s="38">
        <f t="shared" si="1"/>
        <v>40284</v>
      </c>
    </row>
    <row r="68" spans="1:10" x14ac:dyDescent="0.25">
      <c r="A68" s="1">
        <v>214</v>
      </c>
      <c r="B68" s="21">
        <v>1964</v>
      </c>
      <c r="C68" s="3" t="s">
        <v>33</v>
      </c>
      <c r="D68" s="35">
        <v>60185</v>
      </c>
      <c r="G68" s="3">
        <v>1</v>
      </c>
      <c r="J68" s="38">
        <f t="shared" ref="J68:J95" si="2">D68-$K$3</f>
        <v>41405</v>
      </c>
    </row>
    <row r="69" spans="1:10" x14ac:dyDescent="0.25">
      <c r="A69" s="1">
        <v>216</v>
      </c>
      <c r="B69" s="21">
        <v>1965</v>
      </c>
      <c r="C69" s="3" t="s">
        <v>31</v>
      </c>
      <c r="D69" s="35">
        <v>60525</v>
      </c>
      <c r="G69" s="3">
        <v>1</v>
      </c>
      <c r="J69" s="38">
        <f t="shared" si="2"/>
        <v>41745</v>
      </c>
    </row>
    <row r="70" spans="1:10" x14ac:dyDescent="0.25">
      <c r="A70" s="1">
        <v>219</v>
      </c>
      <c r="B70" s="21">
        <v>1967</v>
      </c>
      <c r="C70" s="3" t="s">
        <v>31</v>
      </c>
      <c r="D70" s="35">
        <v>61255</v>
      </c>
      <c r="G70" s="3">
        <v>1</v>
      </c>
      <c r="J70" s="38">
        <f t="shared" si="2"/>
        <v>42475</v>
      </c>
    </row>
    <row r="71" spans="1:10" x14ac:dyDescent="0.25">
      <c r="A71" s="1">
        <v>221</v>
      </c>
      <c r="B71" s="21">
        <v>1969</v>
      </c>
      <c r="C71" s="3" t="s">
        <v>26</v>
      </c>
      <c r="D71" s="35">
        <v>61955</v>
      </c>
      <c r="I71" s="3">
        <v>1</v>
      </c>
      <c r="J71" s="38">
        <f t="shared" si="2"/>
        <v>43175</v>
      </c>
    </row>
    <row r="72" spans="1:10" x14ac:dyDescent="0.25">
      <c r="A72" s="1">
        <v>223</v>
      </c>
      <c r="B72" s="21">
        <v>1970</v>
      </c>
      <c r="C72" s="3" t="s">
        <v>26</v>
      </c>
      <c r="D72" s="35">
        <v>62320</v>
      </c>
      <c r="G72" s="3">
        <v>1</v>
      </c>
      <c r="J72" s="38">
        <f t="shared" si="2"/>
        <v>43540</v>
      </c>
    </row>
    <row r="73" spans="1:10" x14ac:dyDescent="0.25">
      <c r="A73" s="1">
        <v>228</v>
      </c>
      <c r="B73" s="21">
        <v>1974</v>
      </c>
      <c r="C73" s="3" t="s">
        <v>31</v>
      </c>
      <c r="D73" s="35">
        <v>63812</v>
      </c>
      <c r="G73" s="3">
        <v>1</v>
      </c>
      <c r="J73" s="38">
        <f t="shared" si="2"/>
        <v>45032</v>
      </c>
    </row>
    <row r="74" spans="1:10" x14ac:dyDescent="0.25">
      <c r="A74" s="1">
        <v>229</v>
      </c>
      <c r="B74" s="21">
        <v>1975</v>
      </c>
      <c r="C74" s="3" t="s">
        <v>31</v>
      </c>
      <c r="D74" s="35">
        <v>64177</v>
      </c>
      <c r="G74" s="3">
        <v>1</v>
      </c>
      <c r="J74" s="38">
        <f t="shared" si="2"/>
        <v>45397</v>
      </c>
    </row>
    <row r="75" spans="1:10" x14ac:dyDescent="0.25">
      <c r="A75" s="1">
        <v>234</v>
      </c>
      <c r="B75" s="21">
        <v>1979</v>
      </c>
      <c r="C75" s="3" t="s">
        <v>31</v>
      </c>
      <c r="D75" s="35">
        <v>65643</v>
      </c>
      <c r="G75" s="3">
        <v>1</v>
      </c>
      <c r="J75" s="38">
        <f t="shared" si="2"/>
        <v>46863</v>
      </c>
    </row>
    <row r="76" spans="1:10" x14ac:dyDescent="0.25">
      <c r="A76" s="1">
        <v>235</v>
      </c>
      <c r="B76" s="21">
        <v>1980</v>
      </c>
      <c r="C76" s="3" t="s">
        <v>26</v>
      </c>
      <c r="D76" s="35">
        <v>65973</v>
      </c>
      <c r="G76" s="3">
        <v>1</v>
      </c>
      <c r="J76" s="38">
        <f t="shared" si="2"/>
        <v>47193</v>
      </c>
    </row>
    <row r="77" spans="1:10" x14ac:dyDescent="0.25">
      <c r="A77" s="1">
        <v>236</v>
      </c>
      <c r="B77" s="21">
        <v>1983</v>
      </c>
      <c r="C77" s="3" t="s">
        <v>26</v>
      </c>
      <c r="D77" s="35">
        <v>67068</v>
      </c>
      <c r="G77" s="3">
        <v>1</v>
      </c>
      <c r="J77" s="38">
        <f t="shared" si="2"/>
        <v>48288</v>
      </c>
    </row>
    <row r="78" spans="1:10" x14ac:dyDescent="0.25">
      <c r="A78" s="1">
        <v>240</v>
      </c>
      <c r="B78" s="21">
        <v>1985</v>
      </c>
      <c r="C78" s="3" t="s">
        <v>31</v>
      </c>
      <c r="D78" s="35">
        <v>67825</v>
      </c>
      <c r="G78" s="3">
        <v>1</v>
      </c>
      <c r="J78" s="38">
        <f t="shared" si="2"/>
        <v>49045</v>
      </c>
    </row>
    <row r="79" spans="1:10" x14ac:dyDescent="0.25">
      <c r="A79" s="1">
        <v>241</v>
      </c>
      <c r="B79" s="21">
        <v>1985</v>
      </c>
      <c r="C79" s="3" t="s">
        <v>31</v>
      </c>
      <c r="D79" s="35">
        <v>67835</v>
      </c>
      <c r="G79" s="3">
        <v>1</v>
      </c>
      <c r="J79" s="38">
        <f t="shared" si="2"/>
        <v>49055</v>
      </c>
    </row>
    <row r="80" spans="1:10" x14ac:dyDescent="0.25">
      <c r="A80" s="1">
        <v>249</v>
      </c>
      <c r="B80" s="21">
        <v>1989</v>
      </c>
      <c r="C80" s="3" t="s">
        <v>31</v>
      </c>
      <c r="D80" s="35">
        <v>69291</v>
      </c>
      <c r="H80" s="3">
        <v>1</v>
      </c>
      <c r="J80" s="38">
        <f t="shared" si="2"/>
        <v>50511</v>
      </c>
    </row>
    <row r="81" spans="1:10" x14ac:dyDescent="0.25">
      <c r="A81" s="1">
        <v>252</v>
      </c>
      <c r="B81" s="21">
        <v>1992</v>
      </c>
      <c r="C81" s="3" t="s">
        <v>26</v>
      </c>
      <c r="D81" s="35">
        <v>70356</v>
      </c>
      <c r="I81" s="3">
        <v>1</v>
      </c>
      <c r="J81" s="38">
        <f t="shared" si="2"/>
        <v>51576</v>
      </c>
    </row>
    <row r="82" spans="1:10" x14ac:dyDescent="0.25">
      <c r="A82" s="1">
        <v>253</v>
      </c>
      <c r="B82" s="21">
        <v>1993</v>
      </c>
      <c r="C82" s="3" t="s">
        <v>26</v>
      </c>
      <c r="D82" s="35">
        <v>70721</v>
      </c>
      <c r="G82" s="3">
        <v>1</v>
      </c>
      <c r="J82" s="38">
        <f t="shared" si="2"/>
        <v>51941</v>
      </c>
    </row>
    <row r="83" spans="1:10" x14ac:dyDescent="0.25">
      <c r="A83" s="1">
        <v>255</v>
      </c>
      <c r="B83" s="21">
        <v>1995</v>
      </c>
      <c r="C83" s="3" t="s">
        <v>33</v>
      </c>
      <c r="D83" s="35">
        <v>71512</v>
      </c>
      <c r="G83" s="3">
        <v>1</v>
      </c>
      <c r="J83" s="38">
        <f t="shared" si="2"/>
        <v>52732</v>
      </c>
    </row>
    <row r="84" spans="1:10" x14ac:dyDescent="0.25">
      <c r="A84" s="1">
        <v>257</v>
      </c>
      <c r="B84" s="21">
        <v>1996</v>
      </c>
      <c r="C84" s="3" t="s">
        <v>31</v>
      </c>
      <c r="D84" s="35">
        <v>71848</v>
      </c>
      <c r="G84" s="3">
        <v>1</v>
      </c>
      <c r="J84" s="38">
        <f t="shared" si="2"/>
        <v>53068</v>
      </c>
    </row>
    <row r="85" spans="1:10" x14ac:dyDescent="0.25">
      <c r="A85" s="1">
        <v>262</v>
      </c>
      <c r="B85" s="21">
        <v>1999</v>
      </c>
      <c r="C85" s="3" t="s">
        <v>26</v>
      </c>
      <c r="D85" s="35">
        <v>72912</v>
      </c>
      <c r="G85" s="3">
        <v>1</v>
      </c>
      <c r="J85" s="38">
        <f t="shared" si="2"/>
        <v>54132</v>
      </c>
    </row>
    <row r="86" spans="1:10" x14ac:dyDescent="0.25">
      <c r="A86" s="1">
        <v>269</v>
      </c>
      <c r="B86" s="21">
        <v>2004</v>
      </c>
      <c r="C86" s="3" t="s">
        <v>26</v>
      </c>
      <c r="D86" s="35">
        <v>74738</v>
      </c>
      <c r="H86" s="3">
        <v>1</v>
      </c>
      <c r="J86" s="38">
        <f t="shared" si="2"/>
        <v>55958</v>
      </c>
    </row>
    <row r="87" spans="1:10" x14ac:dyDescent="0.25">
      <c r="A87" s="1">
        <v>272</v>
      </c>
      <c r="B87" s="21">
        <v>2004</v>
      </c>
      <c r="C87" s="3" t="s">
        <v>31</v>
      </c>
      <c r="D87" s="35">
        <v>74769</v>
      </c>
      <c r="G87" s="3">
        <v>1</v>
      </c>
      <c r="J87" s="38">
        <f t="shared" si="2"/>
        <v>55989</v>
      </c>
    </row>
    <row r="88" spans="1:10" x14ac:dyDescent="0.25">
      <c r="A88" s="1">
        <v>273</v>
      </c>
      <c r="B88" s="21">
        <v>2004</v>
      </c>
      <c r="C88" s="3" t="s">
        <v>31</v>
      </c>
      <c r="D88" s="35">
        <v>74776</v>
      </c>
      <c r="G88" s="3">
        <v>1</v>
      </c>
      <c r="J88" s="38">
        <f t="shared" si="2"/>
        <v>55996</v>
      </c>
    </row>
    <row r="89" spans="1:10" x14ac:dyDescent="0.25">
      <c r="A89" s="1">
        <v>275</v>
      </c>
      <c r="B89" s="21">
        <v>2005</v>
      </c>
      <c r="C89" s="3" t="s">
        <v>67</v>
      </c>
      <c r="D89" s="35">
        <v>75078</v>
      </c>
      <c r="G89" s="3">
        <v>1</v>
      </c>
      <c r="J89" s="38">
        <f t="shared" si="2"/>
        <v>56298</v>
      </c>
    </row>
    <row r="90" spans="1:10" x14ac:dyDescent="0.25">
      <c r="A90" s="1">
        <v>276</v>
      </c>
      <c r="B90" s="21">
        <v>2005</v>
      </c>
      <c r="C90" s="3" t="s">
        <v>26</v>
      </c>
      <c r="D90" s="35">
        <v>75103</v>
      </c>
      <c r="G90" s="3">
        <v>1</v>
      </c>
      <c r="J90" s="38">
        <f t="shared" si="2"/>
        <v>56323</v>
      </c>
    </row>
    <row r="91" spans="1:10" x14ac:dyDescent="0.25">
      <c r="A91" s="1">
        <v>278</v>
      </c>
      <c r="B91" s="21">
        <v>2005</v>
      </c>
      <c r="C91" s="3" t="s">
        <v>31</v>
      </c>
      <c r="D91" s="35">
        <v>75140</v>
      </c>
      <c r="G91" s="3">
        <v>1</v>
      </c>
      <c r="J91" s="38">
        <f t="shared" si="2"/>
        <v>56360</v>
      </c>
    </row>
    <row r="92" spans="1:10" x14ac:dyDescent="0.25">
      <c r="A92" s="1">
        <v>279</v>
      </c>
      <c r="B92" s="21">
        <v>2005</v>
      </c>
      <c r="C92" s="3" t="s">
        <v>33</v>
      </c>
      <c r="D92" s="35">
        <v>75164</v>
      </c>
      <c r="G92" s="3">
        <v>1</v>
      </c>
      <c r="J92" s="38">
        <f t="shared" si="2"/>
        <v>56384</v>
      </c>
    </row>
    <row r="93" spans="1:10" x14ac:dyDescent="0.25">
      <c r="A93" s="1">
        <v>290</v>
      </c>
      <c r="B93" s="21">
        <v>2017</v>
      </c>
      <c r="C93" s="3" t="s">
        <v>26</v>
      </c>
      <c r="D93" s="35">
        <v>79486</v>
      </c>
      <c r="H93" s="3">
        <v>1</v>
      </c>
      <c r="J93" s="38">
        <f t="shared" si="2"/>
        <v>60706</v>
      </c>
    </row>
    <row r="94" spans="1:10" x14ac:dyDescent="0.25">
      <c r="A94" s="1">
        <v>291</v>
      </c>
      <c r="B94" s="21">
        <v>2017</v>
      </c>
      <c r="C94" s="3" t="s">
        <v>31</v>
      </c>
      <c r="D94" s="35">
        <v>79517</v>
      </c>
      <c r="H94" s="3">
        <v>1</v>
      </c>
      <c r="J94" s="38">
        <f t="shared" si="2"/>
        <v>60737</v>
      </c>
    </row>
    <row r="95" spans="1:10" x14ac:dyDescent="0.25">
      <c r="A95" s="78">
        <v>294</v>
      </c>
      <c r="B95" s="21">
        <v>2018</v>
      </c>
      <c r="C95" s="3" t="s">
        <v>33</v>
      </c>
      <c r="D95" s="35">
        <v>79912</v>
      </c>
      <c r="I95" s="3">
        <v>1</v>
      </c>
      <c r="J95" s="38">
        <f t="shared" si="2"/>
        <v>61132</v>
      </c>
    </row>
    <row r="96" spans="1:10" x14ac:dyDescent="0.25">
      <c r="A96" s="41">
        <f>(COUNT(A4:A95))</f>
        <v>92</v>
      </c>
      <c r="G96" s="3">
        <f>SUM(G4:G95)</f>
        <v>64</v>
      </c>
      <c r="H96" s="3">
        <f t="shared" ref="H96:I96" si="3">SUM(H4:H95)</f>
        <v>24</v>
      </c>
      <c r="I96" s="3">
        <f t="shared" si="3"/>
        <v>4</v>
      </c>
      <c r="J96" s="123">
        <f>SUM(J4:J95)</f>
        <v>2860254</v>
      </c>
    </row>
    <row r="97" spans="10:10" x14ac:dyDescent="0.25">
      <c r="J97" s="40"/>
    </row>
  </sheetData>
  <sortState ref="A5:J95">
    <sortCondition ref="D4:D95"/>
  </sortState>
  <mergeCells count="7">
    <mergeCell ref="B2:C2"/>
    <mergeCell ref="E2:I2"/>
    <mergeCell ref="A1:M1"/>
    <mergeCell ref="N1:O1"/>
    <mergeCell ref="A2:A3"/>
    <mergeCell ref="D2:D3"/>
    <mergeCell ref="J2:J3"/>
  </mergeCells>
  <printOptions horizontalCentered="1" verticalCentered="1"/>
  <pageMargins left="0.45" right="0.45" top="0.75" bottom="0.75" header="0.3" footer="0.3"/>
  <pageSetup scale="88" orientation="landscape" r:id="rId1"/>
  <headerFooter>
    <oddHeader>&amp;C&amp;"-,Bold"&amp;18US Landfalling Hurricanes, 1851-2018, Categories 3, 4, and 5</oddHeader>
    <oddFooter>&amp;L&amp;10 200220 Tim.Adams@NASA.gov and Katherine.A.Rice@NASA.gov</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CD9798-BEC4-4484-8A34-4D7956A46D8F}">
  <sheetPr>
    <tabColor rgb="FFEAD5FF"/>
  </sheetPr>
  <dimension ref="A1:O71"/>
  <sheetViews>
    <sheetView zoomScaleNormal="100" workbookViewId="0">
      <selection activeCell="Y4" sqref="Y4"/>
    </sheetView>
  </sheetViews>
  <sheetFormatPr defaultRowHeight="15" x14ac:dyDescent="0.25"/>
  <cols>
    <col min="2" max="3" width="9.140625" style="3"/>
    <col min="4" max="4" width="12.7109375" style="3" customWidth="1"/>
    <col min="5" max="9" width="6.7109375" style="3" customWidth="1"/>
    <col min="10" max="10" width="10.7109375" style="3" customWidth="1"/>
    <col min="11" max="13" width="12.7109375" customWidth="1"/>
    <col min="14" max="15" width="11.7109375" customWidth="1"/>
  </cols>
  <sheetData>
    <row r="1" spans="1:15" ht="24.95" customHeight="1" x14ac:dyDescent="0.25">
      <c r="A1" s="144" t="s">
        <v>3</v>
      </c>
      <c r="B1" s="145"/>
      <c r="C1" s="145"/>
      <c r="D1" s="145"/>
      <c r="E1" s="145"/>
      <c r="F1" s="145"/>
      <c r="G1" s="145"/>
      <c r="H1" s="145"/>
      <c r="I1" s="145"/>
      <c r="J1" s="145"/>
      <c r="K1" s="145"/>
      <c r="L1" s="145"/>
      <c r="M1" s="146"/>
      <c r="N1" s="147" t="s">
        <v>2</v>
      </c>
      <c r="O1" s="148"/>
    </row>
    <row r="2" spans="1:15" s="39" customFormat="1" ht="59.25" customHeight="1" x14ac:dyDescent="0.2">
      <c r="A2" s="138" t="s">
        <v>364</v>
      </c>
      <c r="B2" s="135" t="s">
        <v>369</v>
      </c>
      <c r="C2" s="135"/>
      <c r="D2" s="140" t="s">
        <v>391</v>
      </c>
      <c r="E2" s="134" t="s">
        <v>365</v>
      </c>
      <c r="F2" s="134"/>
      <c r="G2" s="134"/>
      <c r="H2" s="134"/>
      <c r="I2" s="134"/>
      <c r="J2" s="142" t="s">
        <v>396</v>
      </c>
      <c r="K2" s="62" t="s">
        <v>367</v>
      </c>
      <c r="L2" s="62" t="s">
        <v>368</v>
      </c>
      <c r="M2" s="72" t="s">
        <v>394</v>
      </c>
      <c r="N2" s="73" t="s">
        <v>392</v>
      </c>
      <c r="O2" s="74" t="s">
        <v>393</v>
      </c>
    </row>
    <row r="3" spans="1:15" s="39" customFormat="1" ht="60.75" customHeight="1" x14ac:dyDescent="0.2">
      <c r="A3" s="139"/>
      <c r="B3" s="116" t="s">
        <v>363</v>
      </c>
      <c r="C3" s="116" t="s">
        <v>11</v>
      </c>
      <c r="D3" s="141"/>
      <c r="E3" s="117">
        <v>1</v>
      </c>
      <c r="F3" s="117">
        <v>2</v>
      </c>
      <c r="G3" s="117">
        <v>3</v>
      </c>
      <c r="H3" s="117">
        <v>4</v>
      </c>
      <c r="I3" s="117">
        <v>5</v>
      </c>
      <c r="J3" s="143"/>
      <c r="K3" s="69">
        <v>38869</v>
      </c>
      <c r="L3" s="69">
        <v>79958</v>
      </c>
      <c r="M3" s="70">
        <f>L3-K3</f>
        <v>41089</v>
      </c>
      <c r="N3" s="66">
        <f>((J70/A70)-(M3/2))/(M3*((1/(12*A70))^0.5))</f>
        <v>-0.87804096526312081</v>
      </c>
      <c r="O3" s="67">
        <f>ABS(1-2*(1-_xlfn.NORM.S.DIST(N3,TRUE)))</f>
        <v>0.62007851195770858</v>
      </c>
    </row>
    <row r="4" spans="1:15" x14ac:dyDescent="0.25">
      <c r="A4" s="1">
        <v>106</v>
      </c>
      <c r="B4" s="21">
        <v>1906</v>
      </c>
      <c r="C4" s="3" t="s">
        <v>33</v>
      </c>
      <c r="D4" s="35">
        <v>39005</v>
      </c>
      <c r="G4" s="3">
        <v>1</v>
      </c>
      <c r="J4" s="38">
        <f t="shared" ref="J4:J35" si="0">D4-$K$3</f>
        <v>136</v>
      </c>
      <c r="M4" s="118">
        <f>M3/365</f>
        <v>112.57260273972602</v>
      </c>
    </row>
    <row r="5" spans="1:15" x14ac:dyDescent="0.25">
      <c r="A5" s="1">
        <v>109</v>
      </c>
      <c r="B5" s="21">
        <v>1909</v>
      </c>
      <c r="C5" s="3" t="s">
        <v>67</v>
      </c>
      <c r="D5" s="35">
        <v>40009</v>
      </c>
      <c r="G5" s="3">
        <v>1</v>
      </c>
      <c r="J5" s="38">
        <f t="shared" si="0"/>
        <v>1140</v>
      </c>
    </row>
    <row r="6" spans="1:15" x14ac:dyDescent="0.25">
      <c r="A6" s="1">
        <v>111</v>
      </c>
      <c r="B6" s="21">
        <v>1909</v>
      </c>
      <c r="C6" s="3" t="s">
        <v>31</v>
      </c>
      <c r="D6" s="35">
        <v>40071</v>
      </c>
      <c r="G6" s="3">
        <v>1</v>
      </c>
      <c r="J6" s="38">
        <f t="shared" si="0"/>
        <v>1202</v>
      </c>
    </row>
    <row r="7" spans="1:15" x14ac:dyDescent="0.25">
      <c r="A7" s="1">
        <v>112</v>
      </c>
      <c r="B7" s="21">
        <v>1909</v>
      </c>
      <c r="C7" s="3" t="s">
        <v>33</v>
      </c>
      <c r="D7" s="35">
        <v>40101</v>
      </c>
      <c r="G7" s="3">
        <v>1</v>
      </c>
      <c r="J7" s="38">
        <f t="shared" si="0"/>
        <v>1232</v>
      </c>
    </row>
    <row r="8" spans="1:15" x14ac:dyDescent="0.25">
      <c r="A8" s="1">
        <v>123</v>
      </c>
      <c r="B8" s="21">
        <v>1915</v>
      </c>
      <c r="C8" s="3" t="s">
        <v>26</v>
      </c>
      <c r="D8" s="35">
        <v>42236</v>
      </c>
      <c r="H8" s="3">
        <v>1</v>
      </c>
      <c r="J8" s="38">
        <f t="shared" si="0"/>
        <v>3367</v>
      </c>
    </row>
    <row r="9" spans="1:15" x14ac:dyDescent="0.25">
      <c r="A9" s="1">
        <v>125</v>
      </c>
      <c r="B9" s="21">
        <v>1915</v>
      </c>
      <c r="C9" s="3" t="s">
        <v>31</v>
      </c>
      <c r="D9" s="35">
        <v>42267</v>
      </c>
      <c r="G9" s="3">
        <v>1</v>
      </c>
      <c r="J9" s="38">
        <f t="shared" si="0"/>
        <v>3398</v>
      </c>
    </row>
    <row r="10" spans="1:15" x14ac:dyDescent="0.25">
      <c r="A10" s="1">
        <v>126</v>
      </c>
      <c r="B10" s="21">
        <v>1916</v>
      </c>
      <c r="C10" s="3" t="s">
        <v>67</v>
      </c>
      <c r="D10" s="35">
        <v>42561</v>
      </c>
      <c r="G10" s="3">
        <v>1</v>
      </c>
      <c r="J10" s="38">
        <f t="shared" si="0"/>
        <v>3692</v>
      </c>
    </row>
    <row r="11" spans="1:15" x14ac:dyDescent="0.25">
      <c r="A11" s="1">
        <v>128</v>
      </c>
      <c r="B11" s="21">
        <v>1916</v>
      </c>
      <c r="C11" s="3" t="s">
        <v>26</v>
      </c>
      <c r="D11" s="35">
        <v>42597</v>
      </c>
      <c r="H11" s="3">
        <v>1</v>
      </c>
      <c r="J11" s="38">
        <f t="shared" si="0"/>
        <v>3728</v>
      </c>
    </row>
    <row r="12" spans="1:15" x14ac:dyDescent="0.25">
      <c r="A12" s="1">
        <v>130</v>
      </c>
      <c r="B12" s="21">
        <v>1917</v>
      </c>
      <c r="C12" s="3" t="s">
        <v>31</v>
      </c>
      <c r="D12" s="35">
        <v>42993</v>
      </c>
      <c r="G12" s="3">
        <v>1</v>
      </c>
      <c r="J12" s="38">
        <f t="shared" si="0"/>
        <v>4124</v>
      </c>
    </row>
    <row r="13" spans="1:15" x14ac:dyDescent="0.25">
      <c r="A13" s="1">
        <v>131</v>
      </c>
      <c r="B13" s="21">
        <v>1918</v>
      </c>
      <c r="C13" s="3" t="s">
        <v>26</v>
      </c>
      <c r="D13" s="35">
        <v>43322</v>
      </c>
      <c r="G13" s="3">
        <v>1</v>
      </c>
      <c r="J13" s="38">
        <f t="shared" si="0"/>
        <v>4453</v>
      </c>
    </row>
    <row r="14" spans="1:15" x14ac:dyDescent="0.25">
      <c r="A14" s="1">
        <v>133</v>
      </c>
      <c r="B14" s="21">
        <v>1919</v>
      </c>
      <c r="C14" s="3" t="s">
        <v>31</v>
      </c>
      <c r="D14" s="35">
        <v>44089</v>
      </c>
      <c r="H14" s="3">
        <v>1</v>
      </c>
      <c r="J14" s="38">
        <f t="shared" si="0"/>
        <v>5220</v>
      </c>
    </row>
    <row r="15" spans="1:15" x14ac:dyDescent="0.25">
      <c r="A15" s="1">
        <v>136</v>
      </c>
      <c r="B15" s="21">
        <v>1921</v>
      </c>
      <c r="C15" s="3" t="s">
        <v>33</v>
      </c>
      <c r="D15" s="35">
        <v>44484</v>
      </c>
      <c r="G15" s="3">
        <v>1</v>
      </c>
      <c r="J15" s="38">
        <f t="shared" si="0"/>
        <v>5615</v>
      </c>
    </row>
    <row r="16" spans="1:15" x14ac:dyDescent="0.25">
      <c r="A16" s="1">
        <v>142</v>
      </c>
      <c r="B16" s="21">
        <v>1926</v>
      </c>
      <c r="C16" s="3" t="s">
        <v>26</v>
      </c>
      <c r="D16" s="35">
        <v>46249</v>
      </c>
      <c r="G16" s="3">
        <v>1</v>
      </c>
      <c r="J16" s="38">
        <f t="shared" si="0"/>
        <v>7380</v>
      </c>
    </row>
    <row r="17" spans="1:10" x14ac:dyDescent="0.25">
      <c r="A17" s="1">
        <v>143</v>
      </c>
      <c r="B17" s="21">
        <v>1926</v>
      </c>
      <c r="C17" s="3" t="s">
        <v>31</v>
      </c>
      <c r="D17" s="35">
        <v>46280</v>
      </c>
      <c r="H17" s="3">
        <v>1</v>
      </c>
      <c r="J17" s="38">
        <f t="shared" si="0"/>
        <v>7411</v>
      </c>
    </row>
    <row r="18" spans="1:10" x14ac:dyDescent="0.25">
      <c r="A18" s="1">
        <v>146</v>
      </c>
      <c r="B18" s="21">
        <v>1928</v>
      </c>
      <c r="C18" s="3" t="s">
        <v>31</v>
      </c>
      <c r="D18" s="35">
        <v>47011</v>
      </c>
      <c r="H18" s="3">
        <v>1</v>
      </c>
      <c r="J18" s="38">
        <f t="shared" si="0"/>
        <v>8142</v>
      </c>
    </row>
    <row r="19" spans="1:10" x14ac:dyDescent="0.25">
      <c r="A19" s="1">
        <v>148</v>
      </c>
      <c r="B19" s="21">
        <v>1929</v>
      </c>
      <c r="C19" s="3" t="s">
        <v>173</v>
      </c>
      <c r="D19" s="35">
        <v>47391</v>
      </c>
      <c r="G19" s="3">
        <v>1</v>
      </c>
      <c r="J19" s="38">
        <f t="shared" si="0"/>
        <v>8522</v>
      </c>
    </row>
    <row r="20" spans="1:10" x14ac:dyDescent="0.25">
      <c r="A20" s="1">
        <v>149</v>
      </c>
      <c r="B20" s="21">
        <v>1932</v>
      </c>
      <c r="C20" s="3" t="s">
        <v>26</v>
      </c>
      <c r="D20" s="35">
        <v>48441</v>
      </c>
      <c r="H20" s="3">
        <v>1</v>
      </c>
      <c r="J20" s="38">
        <f t="shared" si="0"/>
        <v>9572</v>
      </c>
    </row>
    <row r="21" spans="1:10" x14ac:dyDescent="0.25">
      <c r="A21" s="1">
        <v>153</v>
      </c>
      <c r="B21" s="21">
        <v>1933</v>
      </c>
      <c r="C21" s="3" t="s">
        <v>31</v>
      </c>
      <c r="D21" s="35">
        <v>48829</v>
      </c>
      <c r="G21" s="3">
        <v>1</v>
      </c>
      <c r="J21" s="38">
        <f t="shared" si="0"/>
        <v>9960</v>
      </c>
    </row>
    <row r="22" spans="1:10" x14ac:dyDescent="0.25">
      <c r="A22" s="1">
        <v>154</v>
      </c>
      <c r="B22" s="21">
        <v>1933</v>
      </c>
      <c r="C22" s="3" t="s">
        <v>31</v>
      </c>
      <c r="D22" s="35">
        <v>48837</v>
      </c>
      <c r="G22" s="3">
        <v>1</v>
      </c>
      <c r="J22" s="38">
        <f t="shared" si="0"/>
        <v>9968</v>
      </c>
    </row>
    <row r="23" spans="1:10" x14ac:dyDescent="0.25">
      <c r="A23" s="1">
        <v>159</v>
      </c>
      <c r="B23" s="21">
        <v>1935</v>
      </c>
      <c r="C23" s="3" t="s">
        <v>31</v>
      </c>
      <c r="D23" s="35">
        <v>49567</v>
      </c>
      <c r="I23" s="3">
        <v>1</v>
      </c>
      <c r="J23" s="38">
        <f t="shared" si="0"/>
        <v>10698</v>
      </c>
    </row>
    <row r="24" spans="1:10" x14ac:dyDescent="0.25">
      <c r="A24" s="1">
        <v>165</v>
      </c>
      <c r="B24" s="21">
        <v>1938</v>
      </c>
      <c r="C24" s="3" t="s">
        <v>31</v>
      </c>
      <c r="D24" s="35">
        <v>50663</v>
      </c>
      <c r="G24" s="3">
        <v>1</v>
      </c>
      <c r="J24" s="38">
        <f t="shared" si="0"/>
        <v>11794</v>
      </c>
    </row>
    <row r="25" spans="1:10" x14ac:dyDescent="0.25">
      <c r="A25" s="1">
        <v>169</v>
      </c>
      <c r="B25" s="21">
        <v>1941</v>
      </c>
      <c r="C25" s="3" t="s">
        <v>31</v>
      </c>
      <c r="D25" s="35">
        <v>51759</v>
      </c>
      <c r="G25" s="3">
        <v>1</v>
      </c>
      <c r="J25" s="38">
        <f t="shared" si="0"/>
        <v>12890</v>
      </c>
    </row>
    <row r="26" spans="1:10" x14ac:dyDescent="0.25">
      <c r="A26" s="1">
        <v>172</v>
      </c>
      <c r="B26" s="21">
        <v>1942</v>
      </c>
      <c r="C26" s="3" t="s">
        <v>26</v>
      </c>
      <c r="D26" s="35">
        <v>52098</v>
      </c>
      <c r="G26" s="3">
        <v>1</v>
      </c>
      <c r="J26" s="38">
        <f t="shared" si="0"/>
        <v>13229</v>
      </c>
    </row>
    <row r="27" spans="1:10" x14ac:dyDescent="0.25">
      <c r="A27" s="1">
        <v>176</v>
      </c>
      <c r="B27" s="21">
        <v>1944</v>
      </c>
      <c r="C27" s="3" t="s">
        <v>33</v>
      </c>
      <c r="D27" s="35">
        <v>52885</v>
      </c>
      <c r="G27" s="3">
        <v>1</v>
      </c>
      <c r="J27" s="38">
        <f t="shared" si="0"/>
        <v>14016</v>
      </c>
    </row>
    <row r="28" spans="1:10" x14ac:dyDescent="0.25">
      <c r="A28" s="1">
        <v>178</v>
      </c>
      <c r="B28" s="21">
        <v>1945</v>
      </c>
      <c r="C28" s="3" t="s">
        <v>26</v>
      </c>
      <c r="D28" s="35">
        <v>53189</v>
      </c>
      <c r="G28" s="3">
        <v>1</v>
      </c>
      <c r="J28" s="38">
        <f t="shared" si="0"/>
        <v>14320</v>
      </c>
    </row>
    <row r="29" spans="1:10" x14ac:dyDescent="0.25">
      <c r="A29" s="1">
        <v>179</v>
      </c>
      <c r="B29" s="21">
        <v>1945</v>
      </c>
      <c r="C29" s="3" t="s">
        <v>31</v>
      </c>
      <c r="D29" s="35">
        <v>53220</v>
      </c>
      <c r="H29" s="3">
        <v>1</v>
      </c>
      <c r="J29" s="38">
        <f t="shared" si="0"/>
        <v>14351</v>
      </c>
    </row>
    <row r="30" spans="1:10" x14ac:dyDescent="0.25">
      <c r="A30" s="1">
        <v>182</v>
      </c>
      <c r="B30" s="21">
        <v>1947</v>
      </c>
      <c r="C30" s="3" t="s">
        <v>31</v>
      </c>
      <c r="D30" s="35">
        <v>53950</v>
      </c>
      <c r="H30" s="3">
        <v>1</v>
      </c>
      <c r="J30" s="38">
        <f t="shared" si="0"/>
        <v>15081</v>
      </c>
    </row>
    <row r="31" spans="1:10" x14ac:dyDescent="0.25">
      <c r="A31" s="1">
        <v>185</v>
      </c>
      <c r="B31" s="21">
        <v>1948</v>
      </c>
      <c r="C31" s="3" t="s">
        <v>31</v>
      </c>
      <c r="D31" s="35">
        <v>54321</v>
      </c>
      <c r="H31" s="3">
        <v>1</v>
      </c>
      <c r="J31" s="38">
        <f t="shared" si="0"/>
        <v>15452</v>
      </c>
    </row>
    <row r="32" spans="1:10" x14ac:dyDescent="0.25">
      <c r="A32" s="1">
        <v>188</v>
      </c>
      <c r="B32" s="21">
        <v>1949</v>
      </c>
      <c r="C32" s="3" t="s">
        <v>26</v>
      </c>
      <c r="D32" s="35">
        <v>54655</v>
      </c>
      <c r="H32" s="3">
        <v>1</v>
      </c>
      <c r="J32" s="38">
        <f t="shared" si="0"/>
        <v>15786</v>
      </c>
    </row>
    <row r="33" spans="1:10" x14ac:dyDescent="0.25">
      <c r="A33" s="1">
        <v>191</v>
      </c>
      <c r="B33" s="21">
        <v>1950</v>
      </c>
      <c r="C33" s="3" t="s">
        <v>31</v>
      </c>
      <c r="D33" s="35">
        <v>55046</v>
      </c>
      <c r="G33" s="3">
        <v>1</v>
      </c>
      <c r="J33" s="38">
        <f t="shared" si="0"/>
        <v>16177</v>
      </c>
    </row>
    <row r="34" spans="1:10" x14ac:dyDescent="0.25">
      <c r="A34" s="1">
        <v>192</v>
      </c>
      <c r="B34" s="21">
        <v>1950</v>
      </c>
      <c r="C34" s="3" t="s">
        <v>33</v>
      </c>
      <c r="D34" s="35">
        <v>55076</v>
      </c>
      <c r="H34" s="3">
        <v>1</v>
      </c>
      <c r="J34" s="38">
        <f t="shared" si="0"/>
        <v>16207</v>
      </c>
    </row>
    <row r="35" spans="1:10" x14ac:dyDescent="0.25">
      <c r="A35" s="1">
        <v>197</v>
      </c>
      <c r="B35" s="21">
        <v>1954</v>
      </c>
      <c r="C35" s="3" t="s">
        <v>26</v>
      </c>
      <c r="D35" s="35">
        <v>56476</v>
      </c>
      <c r="G35" s="3">
        <v>1</v>
      </c>
      <c r="J35" s="38">
        <f t="shared" si="0"/>
        <v>17607</v>
      </c>
    </row>
    <row r="36" spans="1:10" x14ac:dyDescent="0.25">
      <c r="A36" s="1">
        <v>199</v>
      </c>
      <c r="B36" s="21">
        <v>1954</v>
      </c>
      <c r="C36" s="3" t="s">
        <v>33</v>
      </c>
      <c r="D36" s="35">
        <v>56537</v>
      </c>
      <c r="H36" s="3">
        <v>1</v>
      </c>
      <c r="J36" s="38">
        <f t="shared" ref="J36:J69" si="1">D36-$K$3</f>
        <v>17668</v>
      </c>
    </row>
    <row r="37" spans="1:10" x14ac:dyDescent="0.25">
      <c r="A37" s="1">
        <v>203</v>
      </c>
      <c r="B37" s="21">
        <v>1957</v>
      </c>
      <c r="C37" s="3" t="s">
        <v>23</v>
      </c>
      <c r="D37" s="35">
        <v>57511</v>
      </c>
      <c r="G37" s="3">
        <v>1</v>
      </c>
      <c r="J37" s="38">
        <f t="shared" si="1"/>
        <v>18642</v>
      </c>
    </row>
    <row r="38" spans="1:10" x14ac:dyDescent="0.25">
      <c r="A38" s="1">
        <v>204</v>
      </c>
      <c r="B38" s="21">
        <v>1958</v>
      </c>
      <c r="C38" s="3" t="s">
        <v>31</v>
      </c>
      <c r="D38" s="35">
        <v>57968</v>
      </c>
      <c r="G38" s="3">
        <v>1</v>
      </c>
      <c r="J38" s="38">
        <f t="shared" si="1"/>
        <v>19099</v>
      </c>
    </row>
    <row r="39" spans="1:10" x14ac:dyDescent="0.25">
      <c r="A39" s="1">
        <v>207</v>
      </c>
      <c r="B39" s="21">
        <v>1959</v>
      </c>
      <c r="C39" s="3" t="s">
        <v>31</v>
      </c>
      <c r="D39" s="35">
        <v>58333</v>
      </c>
      <c r="H39" s="3">
        <v>1</v>
      </c>
      <c r="J39" s="38">
        <f t="shared" si="1"/>
        <v>19464</v>
      </c>
    </row>
    <row r="40" spans="1:10" x14ac:dyDescent="0.25">
      <c r="A40" s="1">
        <v>208</v>
      </c>
      <c r="B40" s="21">
        <v>1960</v>
      </c>
      <c r="C40" s="3" t="s">
        <v>31</v>
      </c>
      <c r="D40" s="35">
        <v>58694</v>
      </c>
      <c r="H40" s="3">
        <v>1</v>
      </c>
      <c r="J40" s="38">
        <f t="shared" si="1"/>
        <v>19825</v>
      </c>
    </row>
    <row r="41" spans="1:10" x14ac:dyDescent="0.25">
      <c r="A41" s="1">
        <v>210</v>
      </c>
      <c r="B41" s="21">
        <v>1961</v>
      </c>
      <c r="C41" s="3" t="s">
        <v>31</v>
      </c>
      <c r="D41" s="35">
        <v>59064</v>
      </c>
      <c r="H41" s="3">
        <v>1</v>
      </c>
      <c r="J41" s="38">
        <f t="shared" si="1"/>
        <v>20195</v>
      </c>
    </row>
    <row r="42" spans="1:10" x14ac:dyDescent="0.25">
      <c r="A42" s="1">
        <v>214</v>
      </c>
      <c r="B42" s="21">
        <v>1964</v>
      </c>
      <c r="C42" s="3" t="s">
        <v>33</v>
      </c>
      <c r="D42" s="35">
        <v>60185</v>
      </c>
      <c r="G42" s="3">
        <v>1</v>
      </c>
      <c r="J42" s="38">
        <f t="shared" si="1"/>
        <v>21316</v>
      </c>
    </row>
    <row r="43" spans="1:10" x14ac:dyDescent="0.25">
      <c r="A43" s="1">
        <v>216</v>
      </c>
      <c r="B43" s="21">
        <v>1965</v>
      </c>
      <c r="C43" s="3" t="s">
        <v>31</v>
      </c>
      <c r="D43" s="35">
        <v>60525</v>
      </c>
      <c r="G43" s="3">
        <v>1</v>
      </c>
      <c r="J43" s="38">
        <f t="shared" si="1"/>
        <v>21656</v>
      </c>
    </row>
    <row r="44" spans="1:10" x14ac:dyDescent="0.25">
      <c r="A44" s="1">
        <v>219</v>
      </c>
      <c r="B44" s="21">
        <v>1967</v>
      </c>
      <c r="C44" s="3" t="s">
        <v>31</v>
      </c>
      <c r="D44" s="35">
        <v>61255</v>
      </c>
      <c r="G44" s="3">
        <v>1</v>
      </c>
      <c r="J44" s="38">
        <f t="shared" si="1"/>
        <v>22386</v>
      </c>
    </row>
    <row r="45" spans="1:10" x14ac:dyDescent="0.25">
      <c r="A45" s="1">
        <v>221</v>
      </c>
      <c r="B45" s="21">
        <v>1969</v>
      </c>
      <c r="C45" s="3" t="s">
        <v>26</v>
      </c>
      <c r="D45" s="35">
        <v>61955</v>
      </c>
      <c r="I45" s="3">
        <v>1</v>
      </c>
      <c r="J45" s="38">
        <f t="shared" si="1"/>
        <v>23086</v>
      </c>
    </row>
    <row r="46" spans="1:10" x14ac:dyDescent="0.25">
      <c r="A46" s="1">
        <v>223</v>
      </c>
      <c r="B46" s="21">
        <v>1970</v>
      </c>
      <c r="C46" s="3" t="s">
        <v>26</v>
      </c>
      <c r="D46" s="35">
        <v>62320</v>
      </c>
      <c r="G46" s="3">
        <v>1</v>
      </c>
      <c r="J46" s="38">
        <f t="shared" si="1"/>
        <v>23451</v>
      </c>
    </row>
    <row r="47" spans="1:10" x14ac:dyDescent="0.25">
      <c r="A47" s="1">
        <v>228</v>
      </c>
      <c r="B47" s="21">
        <v>1974</v>
      </c>
      <c r="C47" s="3" t="s">
        <v>31</v>
      </c>
      <c r="D47" s="35">
        <v>63812</v>
      </c>
      <c r="G47" s="3">
        <v>1</v>
      </c>
      <c r="J47" s="38">
        <f t="shared" si="1"/>
        <v>24943</v>
      </c>
    </row>
    <row r="48" spans="1:10" x14ac:dyDescent="0.25">
      <c r="A48" s="1">
        <v>229</v>
      </c>
      <c r="B48" s="21">
        <v>1975</v>
      </c>
      <c r="C48" s="3" t="s">
        <v>31</v>
      </c>
      <c r="D48" s="35">
        <v>64177</v>
      </c>
      <c r="G48" s="3">
        <v>1</v>
      </c>
      <c r="J48" s="38">
        <f t="shared" si="1"/>
        <v>25308</v>
      </c>
    </row>
    <row r="49" spans="1:10" x14ac:dyDescent="0.25">
      <c r="A49" s="1">
        <v>234</v>
      </c>
      <c r="B49" s="21">
        <v>1979</v>
      </c>
      <c r="C49" s="3" t="s">
        <v>31</v>
      </c>
      <c r="D49" s="35">
        <v>65643</v>
      </c>
      <c r="G49" s="3">
        <v>1</v>
      </c>
      <c r="J49" s="38">
        <f t="shared" si="1"/>
        <v>26774</v>
      </c>
    </row>
    <row r="50" spans="1:10" x14ac:dyDescent="0.25">
      <c r="A50" s="1">
        <v>235</v>
      </c>
      <c r="B50" s="21">
        <v>1980</v>
      </c>
      <c r="C50" s="3" t="s">
        <v>26</v>
      </c>
      <c r="D50" s="35">
        <v>65973</v>
      </c>
      <c r="G50" s="3">
        <v>1</v>
      </c>
      <c r="J50" s="38">
        <f t="shared" si="1"/>
        <v>27104</v>
      </c>
    </row>
    <row r="51" spans="1:10" x14ac:dyDescent="0.25">
      <c r="A51" s="1">
        <v>236</v>
      </c>
      <c r="B51" s="21">
        <v>1983</v>
      </c>
      <c r="C51" s="3" t="s">
        <v>26</v>
      </c>
      <c r="D51" s="35">
        <v>67068</v>
      </c>
      <c r="G51" s="3">
        <v>1</v>
      </c>
      <c r="J51" s="38">
        <f t="shared" si="1"/>
        <v>28199</v>
      </c>
    </row>
    <row r="52" spans="1:10" x14ac:dyDescent="0.25">
      <c r="A52" s="1">
        <v>240</v>
      </c>
      <c r="B52" s="21">
        <v>1985</v>
      </c>
      <c r="C52" s="3" t="s">
        <v>31</v>
      </c>
      <c r="D52" s="35">
        <v>67825</v>
      </c>
      <c r="G52" s="3">
        <v>1</v>
      </c>
      <c r="J52" s="38">
        <f t="shared" si="1"/>
        <v>28956</v>
      </c>
    </row>
    <row r="53" spans="1:10" x14ac:dyDescent="0.25">
      <c r="A53" s="1">
        <v>241</v>
      </c>
      <c r="B53" s="21">
        <v>1985</v>
      </c>
      <c r="C53" s="3" t="s">
        <v>31</v>
      </c>
      <c r="D53" s="35">
        <v>67835</v>
      </c>
      <c r="G53" s="3">
        <v>1</v>
      </c>
      <c r="J53" s="38">
        <f t="shared" si="1"/>
        <v>28966</v>
      </c>
    </row>
    <row r="54" spans="1:10" x14ac:dyDescent="0.25">
      <c r="A54" s="1">
        <v>249</v>
      </c>
      <c r="B54" s="21">
        <v>1989</v>
      </c>
      <c r="C54" s="3" t="s">
        <v>31</v>
      </c>
      <c r="D54" s="35">
        <v>69291</v>
      </c>
      <c r="H54" s="3">
        <v>1</v>
      </c>
      <c r="J54" s="38">
        <f t="shared" si="1"/>
        <v>30422</v>
      </c>
    </row>
    <row r="55" spans="1:10" x14ac:dyDescent="0.25">
      <c r="A55" s="1">
        <v>252</v>
      </c>
      <c r="B55" s="21">
        <v>1992</v>
      </c>
      <c r="C55" s="3" t="s">
        <v>26</v>
      </c>
      <c r="D55" s="35">
        <v>70356</v>
      </c>
      <c r="I55" s="3">
        <v>1</v>
      </c>
      <c r="J55" s="38">
        <f t="shared" si="1"/>
        <v>31487</v>
      </c>
    </row>
    <row r="56" spans="1:10" x14ac:dyDescent="0.25">
      <c r="A56" s="1">
        <v>253</v>
      </c>
      <c r="B56" s="21">
        <v>1993</v>
      </c>
      <c r="C56" s="3" t="s">
        <v>26</v>
      </c>
      <c r="D56" s="35">
        <v>70721</v>
      </c>
      <c r="G56" s="3">
        <v>1</v>
      </c>
      <c r="J56" s="38">
        <f t="shared" si="1"/>
        <v>31852</v>
      </c>
    </row>
    <row r="57" spans="1:10" x14ac:dyDescent="0.25">
      <c r="A57" s="1">
        <v>255</v>
      </c>
      <c r="B57" s="21">
        <v>1995</v>
      </c>
      <c r="C57" s="3" t="s">
        <v>33</v>
      </c>
      <c r="D57" s="35">
        <v>71512</v>
      </c>
      <c r="G57" s="3">
        <v>1</v>
      </c>
      <c r="J57" s="38">
        <f t="shared" si="1"/>
        <v>32643</v>
      </c>
    </row>
    <row r="58" spans="1:10" x14ac:dyDescent="0.25">
      <c r="A58" s="1">
        <v>257</v>
      </c>
      <c r="B58" s="21">
        <v>1996</v>
      </c>
      <c r="C58" s="3" t="s">
        <v>31</v>
      </c>
      <c r="D58" s="35">
        <v>71848</v>
      </c>
      <c r="G58" s="3">
        <v>1</v>
      </c>
      <c r="J58" s="38">
        <f t="shared" si="1"/>
        <v>32979</v>
      </c>
    </row>
    <row r="59" spans="1:10" x14ac:dyDescent="0.25">
      <c r="A59" s="1">
        <v>262</v>
      </c>
      <c r="B59" s="21">
        <v>1999</v>
      </c>
      <c r="C59" s="3" t="s">
        <v>26</v>
      </c>
      <c r="D59" s="35">
        <v>72912</v>
      </c>
      <c r="G59" s="3">
        <v>1</v>
      </c>
      <c r="J59" s="38">
        <f t="shared" si="1"/>
        <v>34043</v>
      </c>
    </row>
    <row r="60" spans="1:10" x14ac:dyDescent="0.25">
      <c r="A60" s="1">
        <v>269</v>
      </c>
      <c r="B60" s="21">
        <v>2004</v>
      </c>
      <c r="C60" s="3" t="s">
        <v>26</v>
      </c>
      <c r="D60" s="35">
        <v>74738</v>
      </c>
      <c r="H60" s="3">
        <v>1</v>
      </c>
      <c r="J60" s="38">
        <f t="shared" si="1"/>
        <v>35869</v>
      </c>
    </row>
    <row r="61" spans="1:10" x14ac:dyDescent="0.25">
      <c r="A61" s="1">
        <v>272</v>
      </c>
      <c r="B61" s="21">
        <v>2004</v>
      </c>
      <c r="C61" s="3" t="s">
        <v>31</v>
      </c>
      <c r="D61" s="35">
        <v>74769</v>
      </c>
      <c r="G61" s="3">
        <v>1</v>
      </c>
      <c r="J61" s="38">
        <f t="shared" si="1"/>
        <v>35900</v>
      </c>
    </row>
    <row r="62" spans="1:10" x14ac:dyDescent="0.25">
      <c r="A62" s="1">
        <v>273</v>
      </c>
      <c r="B62" s="21">
        <v>2004</v>
      </c>
      <c r="C62" s="3" t="s">
        <v>31</v>
      </c>
      <c r="D62" s="35">
        <v>74776</v>
      </c>
      <c r="G62" s="3">
        <v>1</v>
      </c>
      <c r="J62" s="38">
        <f t="shared" si="1"/>
        <v>35907</v>
      </c>
    </row>
    <row r="63" spans="1:10" x14ac:dyDescent="0.25">
      <c r="A63" s="1">
        <v>275</v>
      </c>
      <c r="B63" s="21">
        <v>2005</v>
      </c>
      <c r="C63" s="3" t="s">
        <v>67</v>
      </c>
      <c r="D63" s="35">
        <v>75078</v>
      </c>
      <c r="G63" s="3">
        <v>1</v>
      </c>
      <c r="J63" s="38">
        <f t="shared" si="1"/>
        <v>36209</v>
      </c>
    </row>
    <row r="64" spans="1:10" x14ac:dyDescent="0.25">
      <c r="A64" s="1">
        <v>276</v>
      </c>
      <c r="B64" s="21">
        <v>2005</v>
      </c>
      <c r="C64" s="3" t="s">
        <v>26</v>
      </c>
      <c r="D64" s="35">
        <v>75103</v>
      </c>
      <c r="G64" s="3">
        <v>1</v>
      </c>
      <c r="J64" s="38">
        <f t="shared" si="1"/>
        <v>36234</v>
      </c>
    </row>
    <row r="65" spans="1:10" x14ac:dyDescent="0.25">
      <c r="A65" s="1">
        <v>278</v>
      </c>
      <c r="B65" s="21">
        <v>2005</v>
      </c>
      <c r="C65" s="3" t="s">
        <v>31</v>
      </c>
      <c r="D65" s="35">
        <v>75140</v>
      </c>
      <c r="G65" s="3">
        <v>1</v>
      </c>
      <c r="J65" s="38">
        <f t="shared" si="1"/>
        <v>36271</v>
      </c>
    </row>
    <row r="66" spans="1:10" x14ac:dyDescent="0.25">
      <c r="A66" s="1">
        <v>279</v>
      </c>
      <c r="B66" s="21">
        <v>2005</v>
      </c>
      <c r="C66" s="3" t="s">
        <v>33</v>
      </c>
      <c r="D66" s="35">
        <v>75164</v>
      </c>
      <c r="G66" s="3">
        <v>1</v>
      </c>
      <c r="J66" s="38">
        <f t="shared" si="1"/>
        <v>36295</v>
      </c>
    </row>
    <row r="67" spans="1:10" x14ac:dyDescent="0.25">
      <c r="A67" s="1">
        <v>290</v>
      </c>
      <c r="B67" s="21">
        <v>2017</v>
      </c>
      <c r="C67" s="3" t="s">
        <v>26</v>
      </c>
      <c r="D67" s="35">
        <v>79486</v>
      </c>
      <c r="H67" s="3">
        <v>1</v>
      </c>
      <c r="J67" s="38">
        <f t="shared" si="1"/>
        <v>40617</v>
      </c>
    </row>
    <row r="68" spans="1:10" x14ac:dyDescent="0.25">
      <c r="A68" s="1">
        <v>291</v>
      </c>
      <c r="B68" s="21">
        <v>2017</v>
      </c>
      <c r="C68" s="3" t="s">
        <v>31</v>
      </c>
      <c r="D68" s="35">
        <v>79517</v>
      </c>
      <c r="H68" s="3">
        <v>1</v>
      </c>
      <c r="J68" s="38">
        <f t="shared" si="1"/>
        <v>40648</v>
      </c>
    </row>
    <row r="69" spans="1:10" x14ac:dyDescent="0.25">
      <c r="A69" s="78">
        <v>294</v>
      </c>
      <c r="B69" s="21">
        <v>2018</v>
      </c>
      <c r="C69" s="3" t="s">
        <v>33</v>
      </c>
      <c r="D69" s="35">
        <v>79912</v>
      </c>
      <c r="I69" s="3">
        <v>1</v>
      </c>
      <c r="J69" s="38">
        <f t="shared" si="1"/>
        <v>41043</v>
      </c>
    </row>
    <row r="70" spans="1:10" x14ac:dyDescent="0.25">
      <c r="A70" s="41">
        <f>(COUNT(A4:A69))</f>
        <v>66</v>
      </c>
      <c r="G70" s="3">
        <f>SUM(G4:G69)</f>
        <v>43</v>
      </c>
      <c r="H70" s="3">
        <f>SUM(H4:H69)</f>
        <v>19</v>
      </c>
      <c r="I70" s="3">
        <f>SUM(I4:I69)</f>
        <v>4</v>
      </c>
      <c r="J70" s="123">
        <f>SUM(J4:J69)</f>
        <v>1271327</v>
      </c>
    </row>
    <row r="71" spans="1:10" x14ac:dyDescent="0.25">
      <c r="J71" s="40"/>
    </row>
  </sheetData>
  <mergeCells count="7">
    <mergeCell ref="A1:M1"/>
    <mergeCell ref="N1:O1"/>
    <mergeCell ref="A2:A3"/>
    <mergeCell ref="B2:C2"/>
    <mergeCell ref="D2:D3"/>
    <mergeCell ref="E2:I2"/>
    <mergeCell ref="J2:J3"/>
  </mergeCells>
  <printOptions horizontalCentered="1" verticalCentered="1"/>
  <pageMargins left="0.45" right="0.45" top="0.75" bottom="0.75" header="0.3" footer="0.3"/>
  <pageSetup scale="88" orientation="landscape" r:id="rId1"/>
  <headerFooter>
    <oddHeader>&amp;C&amp;"-,Bold"&amp;18US Landfalling Hurricanes, 1901-2018, Categories 3, 4, and 5</oddHeader>
    <oddFooter>&amp;L&amp;10 200220 Tim.Adams@NASA.gov and Katherine.A.Rice@NASA.gov</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18</vt:i4>
      </vt:variant>
      <vt:variant>
        <vt:lpstr>Named Ranges</vt:lpstr>
      </vt:variant>
      <vt:variant>
        <vt:i4>17</vt:i4>
      </vt:variant>
    </vt:vector>
  </HeadingPairs>
  <TitlesOfParts>
    <vt:vector size="35" baseType="lpstr">
      <vt:lpstr>Read Me</vt:lpstr>
      <vt:lpstr>Demo, score = 0</vt:lpstr>
      <vt:lpstr>METHOD, calculation</vt:lpstr>
      <vt:lpstr>METHOD, interpretation</vt:lpstr>
      <vt:lpstr>DATA, US Hurricane events</vt:lpstr>
      <vt:lpstr>RESULTS, All</vt:lpstr>
      <vt:lpstr>RESULTS, &gt;1900, All</vt:lpstr>
      <vt:lpstr>RESULTS, All Cat 3, 4, &amp; 5</vt:lpstr>
      <vt:lpstr>RESULTS, &gt;1900, Cat 3, 4, &amp; 5</vt:lpstr>
      <vt:lpstr>RESULTS, Categories 4 &amp; 5</vt:lpstr>
      <vt:lpstr>RESULTS, &gt;1900, Cat 4 &amp; 5</vt:lpstr>
      <vt:lpstr>DATA, Weather Radar History</vt:lpstr>
      <vt:lpstr>RESULTS, No radar (1851-1941)</vt:lpstr>
      <vt:lpstr>RESULTS, With radar (1942-2018)</vt:lpstr>
      <vt:lpstr>RESULTS, Early radar (1942-58)</vt:lpstr>
      <vt:lpstr>RESULTS, Nat Warn (1959-76)</vt:lpstr>
      <vt:lpstr>RESULTS, WSR-74 (1977-91)</vt:lpstr>
      <vt:lpstr>RESULTS, Doppler (1992-2018)</vt:lpstr>
      <vt:lpstr>'DATA, US Hurricane events'!Print_Area</vt:lpstr>
      <vt:lpstr>'DATA, Weather Radar History'!Print_Area</vt:lpstr>
      <vt:lpstr>'Demo, score = 0'!Print_Area</vt:lpstr>
      <vt:lpstr>'METHOD, calculation'!Print_Area</vt:lpstr>
      <vt:lpstr>'METHOD, interpretation'!Print_Area</vt:lpstr>
      <vt:lpstr>'RESULTS, &gt;1900, All'!Print_Area</vt:lpstr>
      <vt:lpstr>'RESULTS, &gt;1900, Cat 3, 4, &amp; 5'!Print_Area</vt:lpstr>
      <vt:lpstr>'RESULTS, &gt;1900, Cat 4 &amp; 5'!Print_Area</vt:lpstr>
      <vt:lpstr>'RESULTS, All'!Print_Area</vt:lpstr>
      <vt:lpstr>'RESULTS, All Cat 3, 4, &amp; 5'!Print_Area</vt:lpstr>
      <vt:lpstr>'RESULTS, Categories 4 &amp; 5'!Print_Area</vt:lpstr>
      <vt:lpstr>'RESULTS, Doppler (1992-2018)'!Print_Area</vt:lpstr>
      <vt:lpstr>'RESULTS, Early radar (1942-58)'!Print_Area</vt:lpstr>
      <vt:lpstr>'RESULTS, Nat Warn (1959-76)'!Print_Area</vt:lpstr>
      <vt:lpstr>'RESULTS, No radar (1851-1941)'!Print_Area</vt:lpstr>
      <vt:lpstr>'RESULTS, With radar (1942-2018)'!Print_Area</vt:lpstr>
      <vt:lpstr>'RESULTS, WSR-74 (1977-91)'!Print_Area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Timothy Adams</dc:creator>
  <cp:lastModifiedBy>Timothy Adams</cp:lastModifiedBy>
  <cp:lastPrinted>2020-02-20T18:29:32Z</cp:lastPrinted>
  <dcterms:created xsi:type="dcterms:W3CDTF">2019-08-28T00:42:50Z</dcterms:created>
  <dcterms:modified xsi:type="dcterms:W3CDTF">2020-02-20T18:38:47Z</dcterms:modified>
</cp:coreProperties>
</file>